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05" windowWidth="12390" windowHeight="931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'Лист1'!$A$1:$H$131</definedName>
  </definedNames>
  <calcPr fullCalcOnLoad="1"/>
</workbook>
</file>

<file path=xl/sharedStrings.xml><?xml version="1.0" encoding="utf-8"?>
<sst xmlns="http://schemas.openxmlformats.org/spreadsheetml/2006/main" count="280" uniqueCount="268">
  <si>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</si>
  <si>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</si>
  <si>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</si>
  <si>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</si>
  <si>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</si>
  <si>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</si>
  <si>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</si>
  <si>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</si>
  <si>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</si>
  <si>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</si>
  <si>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</si>
  <si>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</si>
  <si>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</si>
  <si>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</si>
  <si>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</si>
  <si>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</si>
  <si>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</si>
  <si>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</si>
  <si>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</si>
  <si>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</si>
  <si>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</si>
  <si>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</si>
  <si>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</si>
  <si>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</si>
  <si>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</si>
  <si>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</si>
  <si>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</si>
  <si>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</si>
  <si>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</si>
  <si>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</si>
  <si>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</si>
  <si>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</si>
  <si>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</si>
  <si>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</si>
  <si>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</si>
  <si>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</si>
  <si>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</si>
  <si>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</si>
  <si>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</si>
  <si>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</si>
  <si>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</si>
  <si>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</si>
  <si>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</si>
  <si>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</si>
  <si>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</si>
  <si>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</si>
  <si>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</si>
  <si>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</si>
  <si>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</si>
  <si>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</si>
  <si>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</si>
  <si>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</si>
  <si>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</si>
  <si>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</si>
  <si>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</si>
  <si>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</si>
  <si>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</si>
  <si>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</si>
  <si>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</si>
  <si>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</si>
  <si>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</si>
  <si>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</si>
  <si>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</si>
  <si>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</si>
  <si>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</si>
  <si>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</si>
  <si>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</si>
  <si>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</si>
  <si>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</si>
  <si>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</si>
  <si>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</si>
  <si>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</si>
  <si>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</si>
  <si>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</si>
  <si>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</si>
  <si>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</si>
  <si>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</si>
  <si>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</si>
  <si>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</si>
  <si>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</si>
  <si>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</si>
  <si>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</si>
  <si>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</si>
  <si>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</si>
  <si>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</si>
  <si>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</si>
  <si>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</si>
  <si>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</si>
  <si>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</si>
  <si>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</si>
  <si>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</si>
  <si>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</si>
  <si>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</si>
  <si>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</si>
  <si>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</si>
  <si>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</si>
  <si>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</si>
  <si>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</si>
  <si>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</si>
  <si>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</si>
  <si>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</si>
  <si>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</si>
  <si>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</si>
  <si>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</si>
  <si>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</si>
  <si>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</si>
  <si>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</si>
  <si>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</si>
  <si>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</si>
  <si>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</si>
  <si>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</si>
  <si>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</si>
  <si>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</si>
  <si>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</si>
  <si>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</si>
  <si>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</si>
  <si>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</si>
  <si>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</si>
  <si>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</si>
  <si>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</si>
  <si>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</si>
  <si>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</si>
  <si>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</si>
  <si>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</si>
  <si>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</si>
  <si>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</si>
  <si>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</si>
  <si>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</si>
  <si>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</si>
  <si>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</si>
  <si>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</si>
  <si>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</si>
  <si>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</si>
  <si>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</si>
  <si>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</si>
  <si>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</si>
  <si>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</si>
  <si>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</si>
  <si>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</si>
  <si>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</si>
  <si>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</si>
  <si>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</si>
  <si>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</si>
  <si>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</t>
  </si>
  <si>
    <t>000  2  02  03999  00  0000  151</t>
  </si>
  <si>
    <t>Прочие субвенции бюджетам поселений</t>
  </si>
  <si>
    <t>000  2  02  03999  10  0000  151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</si>
  <si>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</si>
  <si>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</si>
  <si>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</si>
  <si>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</si>
  <si>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</si>
  <si>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</si>
  <si>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</si>
  <si>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</si>
  <si>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</si>
  <si>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</si>
  <si>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</si>
  <si>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</si>
  <si>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</si>
  <si>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</si>
  <si>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</si>
  <si>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</si>
  <si>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</si>
  <si>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</si>
  <si>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</si>
  <si>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</si>
  <si>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</si>
  <si>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</si>
  <si>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</si>
  <si>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</si>
  <si>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</si>
  <si>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</si>
  <si>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</si>
  <si>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</si>
  <si>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</si>
  <si>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МЕСЯЧНЫЙ ОТЧЕТ ОБ ИСПОЛНЕНИИ БЮДЖЕТА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</si>
  <si>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</si>
  <si>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</si>
  <si>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</si>
  <si>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</si>
  <si>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</si>
  <si>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</si>
  <si>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</si>
  <si>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</si>
  <si>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</si>
  <si>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</si>
  <si>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</si>
  <si>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</si>
  <si>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</si>
  <si>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</si>
  <si>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</si>
  <si>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</si>
  <si>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</si>
  <si>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</si>
  <si>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</si>
  <si>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</si>
  <si>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Заполнять только желтые клетки</t>
  </si>
  <si>
    <t>Просьба: формулы не сбивать!</t>
  </si>
  <si>
    <t>Листопадовского   сельского поселения</t>
  </si>
  <si>
    <t>Исполнение плана %</t>
  </si>
  <si>
    <t xml:space="preserve">  </t>
  </si>
  <si>
    <t xml:space="preserve"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 </t>
  </si>
  <si>
    <t>000  2  02  04052  10  0000  151</t>
  </si>
  <si>
    <t>Межбюджетные трансферы,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</si>
  <si>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000  2  02  04052  00  0000 151</t>
  </si>
  <si>
    <t xml:space="preserve">                                                                    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</si>
  <si>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</si>
  <si>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бюджетной системы Российской Федерации</t>
  </si>
  <si>
    <t>Прочие субсидии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</si>
  <si>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</si>
  <si>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</si>
  <si>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000  2  02  29999  10  0000  151</t>
  </si>
  <si>
    <t>000  2  02  29999  00  0000  151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</si>
  <si>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</si>
  <si>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Субсидии бюджетам поселений на обеспечение развития и укрепления материально технической базы муниципальных домов культуры, поддержку творческой деятельности муниципальных театров в городах с численностью населения до 300 тысч человек</t>
  </si>
  <si>
    <t>000  2  02   25558  10  000  151</t>
  </si>
  <si>
    <t>000  2  02  02000  00  0000  151</t>
  </si>
  <si>
    <t>000  2  02  25558  00  0000  151</t>
  </si>
  <si>
    <t>Субсидии бюджетам субъектов Российской Федерации и муниципальных образований ( межбюджетные трансферты)</t>
  </si>
  <si>
    <t xml:space="preserve">Глава сельского поселения                             </t>
  </si>
  <si>
    <t>Главный бухгалтер</t>
  </si>
  <si>
    <t xml:space="preserve"> </t>
  </si>
  <si>
    <t>000  2  02  49999  10  0000  150</t>
  </si>
  <si>
    <t>000  2  02  04999  00  0000  150</t>
  </si>
  <si>
    <t>000 2  02  45160  10  0000 150</t>
  </si>
  <si>
    <t>000 2  02  45160  00  0000 150</t>
  </si>
  <si>
    <t>000  2  02  40014  10  0000  150</t>
  </si>
  <si>
    <t>000  2  02  40014  00  0000  150</t>
  </si>
  <si>
    <t>000  2  02  04000  00  0000  150</t>
  </si>
  <si>
    <t>000  2  02  35118  10  0000  150</t>
  </si>
  <si>
    <t>000  2  02  35118 00  0000  150</t>
  </si>
  <si>
    <t>000  2  02  03000  00  0000  150</t>
  </si>
  <si>
    <t>000  2  20  20216  10  0000  150</t>
  </si>
  <si>
    <t>000  2  20  20216  00  0000  150</t>
  </si>
  <si>
    <t>000  2  02  20000  00  0000  150</t>
  </si>
  <si>
    <t>000  2  02  15002  10  0000  150</t>
  </si>
  <si>
    <t>000  2  02  15002  00  0000  150</t>
  </si>
  <si>
    <t>000  2  02  15001  10  0000  150</t>
  </si>
  <si>
    <t>000  2  02  15001  00  0000  150</t>
  </si>
  <si>
    <t>000  2  02  10000  00  0000  150</t>
  </si>
  <si>
    <t>000  2  07  05000  10  0000  150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</si>
  <si>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</si>
  <si>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914  2  19  60010  10  0000 150</t>
  </si>
  <si>
    <t>000  1  16  10000  00  0000  140</t>
  </si>
  <si>
    <t>000  1  16  101230 10 0000 140</t>
  </si>
  <si>
    <t xml:space="preserve">Доходы от денежных взысканий (штрафов) поступающие в счёт погащения задолженности, образовавшейся до 1 января 2020\года, подлежащие зачислению в бюджет муниципального образования по нормативам действующего в 2019 году (доходов бюджетов сельских поселений за исключением доходов, направленных на формирование муниципального дорожного фонда, а также инных платежей в случае принятия решения финансовым рганом муниципального образования о раздельном учёте задолженности. 
</t>
  </si>
  <si>
    <t>Штрафы, неустойки, пени, уплаченные в случае просрочки поставщиков (подрядчиком , исполнителем) обязательств, предусмотренных муниципальным контрактом, заключенным органом, казённым учреждением сельского поселения</t>
  </si>
  <si>
    <t>000  2  02  16001  10  0000  150</t>
  </si>
  <si>
    <t>000  1  01  02080  01  1000  110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</si>
  <si>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вывозной таможенной пошлины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</si>
  <si>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</si>
  <si>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доходы от компенсации затрат бюджетов сельских поселений</t>
  </si>
  <si>
    <t>000  2  19  25519  10  0000  150</t>
  </si>
  <si>
    <t>000  1  13  01995  10  0020  130</t>
  </si>
  <si>
    <t>000  1  13  01995  10  0000  130</t>
  </si>
  <si>
    <t>000  1  01  0213 01  0000  110</t>
  </si>
  <si>
    <t>000  1  05  03011  0000  110</t>
  </si>
  <si>
    <t>000  1  16  020200 20000  140</t>
  </si>
  <si>
    <t>000  1  01  0213  01  1000  110</t>
  </si>
  <si>
    <t>000  1  01102140011000110</t>
  </si>
  <si>
    <t xml:space="preserve">    Д. В. Трунов</t>
  </si>
  <si>
    <t xml:space="preserve">    Н. С. Ширинкина</t>
  </si>
  <si>
    <t>000  1  01  02010 01 3000 110</t>
  </si>
  <si>
    <t>000 1 01 02030 01 1000 110</t>
  </si>
  <si>
    <t>000 1 01 02030 01 3000 110</t>
  </si>
  <si>
    <t>000  1  06  01030  10  1000  110</t>
  </si>
  <si>
    <t>на 01. 04. 2024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</si>
</sst>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00"/>
    <numFmt numFmtId="176" formatCode="0.0"/>
  </numFmts>
  <fonts count="47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/>
    </xf>
    <xf numFmtId="0" fontId="2" fillId="0" borderId="13" xfId="0" applyNumberFormat="1" applyFont="1" applyFill="1" applyBorder="1" applyAlignment="1" applyProtection="1">
      <alignment wrapText="1"/>
      <protection/>
    </xf>
    <xf numFmtId="49" fontId="2" fillId="0" borderId="14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6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1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20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17" xfId="0" applyNumberFormat="1" applyFont="1" applyFill="1" applyBorder="1" applyAlignment="1">
      <alignment wrapText="1"/>
    </xf>
    <xf numFmtId="0" fontId="6" fillId="33" borderId="17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0" fontId="2" fillId="0" borderId="18" xfId="0" applyNumberFormat="1" applyFont="1" applyFill="1" applyBorder="1" applyAlignment="1" applyProtection="1">
      <alignment wrapText="1"/>
      <protection/>
    </xf>
    <xf numFmtId="49" fontId="2" fillId="0" borderId="19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wrapText="1"/>
      <protection/>
    </xf>
    <xf numFmtId="49" fontId="2" fillId="0" borderId="2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/>
      <protection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176" fontId="0" fillId="0" borderId="0" xfId="0" applyNumberFormat="1" applyAlignment="1">
      <alignment/>
    </xf>
    <xf numFmtId="49" fontId="2" fillId="0" borderId="26" xfId="0" applyNumberFormat="1" applyFont="1" applyFill="1" applyBorder="1" applyAlignment="1">
      <alignment horizontal="center" vertical="top" wrapText="1"/>
    </xf>
    <xf numFmtId="2" fontId="6" fillId="0" borderId="17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22" xfId="0" applyNumberFormat="1" applyFont="1" applyFill="1" applyBorder="1" applyAlignment="1" applyProtection="1">
      <alignment/>
      <protection/>
    </xf>
    <xf numFmtId="4" fontId="6" fillId="0" borderId="23" xfId="0" applyNumberFormat="1" applyFont="1" applyFill="1" applyBorder="1" applyAlignment="1" applyProtection="1">
      <alignment/>
      <protection/>
    </xf>
    <xf numFmtId="4" fontId="6" fillId="0" borderId="18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/>
    </xf>
    <xf numFmtId="4" fontId="6" fillId="33" borderId="13" xfId="0" applyNumberFormat="1" applyFont="1" applyFill="1" applyBorder="1" applyAlignment="1" applyProtection="1">
      <alignment/>
      <protection locked="0"/>
    </xf>
    <xf numFmtId="4" fontId="6" fillId="0" borderId="17" xfId="0" applyNumberFormat="1" applyFont="1" applyFill="1" applyBorder="1" applyAlignment="1" applyProtection="1">
      <alignment/>
      <protection/>
    </xf>
    <xf numFmtId="4" fontId="6" fillId="33" borderId="17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Alignment="1">
      <alignment/>
    </xf>
    <xf numFmtId="4" fontId="6" fillId="33" borderId="18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 locked="0"/>
    </xf>
    <xf numFmtId="4" fontId="6" fillId="34" borderId="18" xfId="0" applyNumberFormat="1" applyFont="1" applyFill="1" applyBorder="1" applyAlignment="1" applyProtection="1">
      <alignment/>
      <protection/>
    </xf>
    <xf numFmtId="4" fontId="6" fillId="33" borderId="24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0" fontId="2" fillId="0" borderId="27" xfId="0" applyNumberFormat="1" applyFont="1" applyFill="1" applyBorder="1" applyAlignment="1" applyProtection="1">
      <alignment wrapText="1"/>
      <protection/>
    </xf>
    <xf numFmtId="49" fontId="2" fillId="0" borderId="28" xfId="0" applyNumberFormat="1" applyFont="1" applyFill="1" applyBorder="1" applyAlignment="1" applyProtection="1">
      <alignment/>
      <protection/>
    </xf>
    <xf numFmtId="4" fontId="6" fillId="0" borderId="29" xfId="0" applyNumberFormat="1" applyFont="1" applyFill="1" applyBorder="1" applyAlignment="1" applyProtection="1">
      <alignment/>
      <protection/>
    </xf>
    <xf numFmtId="4" fontId="6" fillId="0" borderId="30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wrapText="1"/>
      <protection/>
    </xf>
    <xf numFmtId="49" fontId="12" fillId="0" borderId="13" xfId="0" applyNumberFormat="1" applyFont="1" applyFill="1" applyBorder="1" applyAlignment="1" applyProtection="1">
      <alignment/>
      <protection/>
    </xf>
    <xf numFmtId="4" fontId="13" fillId="0" borderId="13" xfId="0" applyNumberFormat="1" applyFont="1" applyFill="1" applyBorder="1" applyAlignment="1" applyProtection="1">
      <alignment/>
      <protection/>
    </xf>
    <xf numFmtId="4" fontId="13" fillId="33" borderId="13" xfId="0" applyNumberFormat="1" applyFont="1" applyFill="1" applyBorder="1" applyAlignment="1" applyProtection="1">
      <alignment/>
      <protection locked="0"/>
    </xf>
    <xf numFmtId="4" fontId="6" fillId="34" borderId="13" xfId="0" applyNumberFormat="1" applyFont="1" applyFill="1" applyBorder="1" applyAlignment="1" applyProtection="1">
      <alignment/>
      <protection locked="0"/>
    </xf>
    <xf numFmtId="0" fontId="2" fillId="0" borderId="24" xfId="0" applyNumberFormat="1" applyFont="1" applyFill="1" applyBorder="1" applyAlignment="1" applyProtection="1">
      <alignment wrapText="1"/>
      <protection/>
    </xf>
    <xf numFmtId="49" fontId="2" fillId="0" borderId="31" xfId="0" applyNumberFormat="1" applyFont="1" applyFill="1" applyBorder="1" applyAlignment="1" applyProtection="1">
      <alignment/>
      <protection/>
    </xf>
    <xf numFmtId="4" fontId="6" fillId="0" borderId="24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/>
      <protection/>
    </xf>
    <xf numFmtId="2" fontId="6" fillId="33" borderId="17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tabSelected="1" workbookViewId="0" topLeftCell="A7">
      <selection activeCell="E79" sqref="E79"/>
    </sheetView>
  </sheetViews>
  <sheetFormatPr defaultColWidth="9.33203125" defaultRowHeight="11.25"/>
  <cols>
    <col min="1" max="1" width="64.5" style="12" customWidth="1"/>
    <col min="2" max="2" width="31.16015625" style="3" customWidth="1"/>
    <col min="3" max="3" width="17.16015625" style="16" customWidth="1"/>
    <col min="4" max="4" width="16.33203125" style="16" customWidth="1"/>
    <col min="5" max="5" width="16.16015625" style="16" customWidth="1"/>
    <col min="6" max="6" width="15.66015625" style="16" customWidth="1"/>
    <col min="7" max="7" width="14.33203125" style="16" customWidth="1"/>
    <col min="8" max="8" width="18.5" style="16" customWidth="1"/>
    <col min="9" max="9" width="11.5" style="0" bestFit="1" customWidth="1"/>
  </cols>
  <sheetData>
    <row r="1" spans="1:9" s="1" customFormat="1" ht="16.5" customHeight="1">
      <c r="A1" s="76" t="s">
        <v>176</v>
      </c>
      <c r="B1" s="76"/>
      <c r="C1" s="76"/>
      <c r="D1" s="76"/>
      <c r="E1" s="76"/>
      <c r="F1" s="76"/>
      <c r="G1" s="76"/>
      <c r="H1" s="76"/>
      <c r="I1" s="39" t="s">
        <v>197</v>
      </c>
    </row>
    <row r="2" spans="1:9" s="1" customFormat="1" ht="11.25" customHeight="1">
      <c r="A2" s="76" t="s">
        <v>162</v>
      </c>
      <c r="B2" s="76"/>
      <c r="C2" s="76"/>
      <c r="D2" s="76"/>
      <c r="E2" s="76"/>
      <c r="F2" s="76"/>
      <c r="G2" s="76"/>
      <c r="H2" s="76"/>
      <c r="I2" s="40" t="s">
        <v>198</v>
      </c>
    </row>
    <row r="3" spans="1:8" s="1" customFormat="1" ht="12">
      <c r="A3" s="77" t="s">
        <v>199</v>
      </c>
      <c r="B3" s="77"/>
      <c r="C3" s="77"/>
      <c r="D3" s="77"/>
      <c r="E3" s="77"/>
      <c r="F3" s="77"/>
      <c r="G3" s="77"/>
      <c r="H3" s="77"/>
    </row>
    <row r="4" spans="1:8" s="1" customFormat="1" ht="12">
      <c r="A4" s="77" t="s">
        <v>267</v>
      </c>
      <c r="B4" s="77"/>
      <c r="C4" s="77"/>
      <c r="D4" s="77"/>
      <c r="E4" s="77"/>
      <c r="F4" s="77"/>
      <c r="G4" s="77"/>
      <c r="H4" s="77"/>
    </row>
    <row r="5" spans="1:8" s="1" customFormat="1" ht="12.75" thickBot="1">
      <c r="A5" s="3"/>
      <c r="B5" s="3"/>
      <c r="C5" s="13"/>
      <c r="D5" s="13"/>
      <c r="E5" s="13"/>
      <c r="F5" s="13"/>
      <c r="G5" s="13"/>
      <c r="H5" s="13" t="s">
        <v>163</v>
      </c>
    </row>
    <row r="6" spans="1:10" s="17" customFormat="1" ht="60" customHeight="1">
      <c r="A6" s="4" t="s">
        <v>46</v>
      </c>
      <c r="B6" s="4" t="s">
        <v>47</v>
      </c>
      <c r="C6" s="5" t="s">
        <v>164</v>
      </c>
      <c r="D6" s="5" t="s">
        <v>165</v>
      </c>
      <c r="E6" s="5" t="s">
        <v>48</v>
      </c>
      <c r="F6" s="5" t="s">
        <v>166</v>
      </c>
      <c r="G6" s="5" t="s">
        <v>167</v>
      </c>
      <c r="H6" s="5" t="s">
        <v>49</v>
      </c>
      <c r="I6" s="17" t="s">
        <v>206</v>
      </c>
      <c r="J6" s="42" t="s">
        <v>200</v>
      </c>
    </row>
    <row r="7" spans="1:8" s="2" customFormat="1" ht="12.75" thickBot="1">
      <c r="A7" s="6" t="s">
        <v>168</v>
      </c>
      <c r="B7" s="7" t="s">
        <v>169</v>
      </c>
      <c r="C7" s="14" t="s">
        <v>170</v>
      </c>
      <c r="D7" s="14" t="s">
        <v>171</v>
      </c>
      <c r="E7" s="14" t="s">
        <v>172</v>
      </c>
      <c r="F7" s="14" t="s">
        <v>173</v>
      </c>
      <c r="G7" s="14" t="s">
        <v>174</v>
      </c>
      <c r="H7" s="14" t="s">
        <v>175</v>
      </c>
    </row>
    <row r="8" spans="1:10" ht="12.75" thickBot="1">
      <c r="A8" s="19" t="s">
        <v>50</v>
      </c>
      <c r="B8" s="20" t="s">
        <v>51</v>
      </c>
      <c r="C8" s="21">
        <f>C9+C77</f>
        <v>4539000</v>
      </c>
      <c r="D8" s="43">
        <f>+D77</f>
        <v>10962881.96</v>
      </c>
      <c r="E8" s="43">
        <f>E9+E77</f>
        <v>15501881.96</v>
      </c>
      <c r="F8" s="21">
        <f>+F9+F77</f>
        <v>601758.86</v>
      </c>
      <c r="G8" s="43">
        <f>+G77</f>
        <v>2445959.96</v>
      </c>
      <c r="H8" s="75">
        <f>H9+H77</f>
        <v>3047718.82</v>
      </c>
      <c r="J8" s="41">
        <f>H8/E8*100</f>
        <v>19.660314972492536</v>
      </c>
    </row>
    <row r="9" spans="1:10" ht="12.75" thickBot="1">
      <c r="A9" s="25" t="s">
        <v>52</v>
      </c>
      <c r="B9" s="26" t="s">
        <v>53</v>
      </c>
      <c r="C9" s="27">
        <f aca="true" t="shared" si="0" ref="C9:C21">E9-D9</f>
        <v>4403000</v>
      </c>
      <c r="D9" s="27"/>
      <c r="E9" s="27">
        <f>E10+E20+E26+E30+E41+E44+E54+E59+E66+E70</f>
        <v>4403000</v>
      </c>
      <c r="F9" s="27">
        <f aca="true" t="shared" si="1" ref="F9:F18">H9-G9</f>
        <v>567758.86</v>
      </c>
      <c r="G9" s="27"/>
      <c r="H9" s="27">
        <f>H11+H26+H30+H34+H41+H44+H54+H66+H13+H15+H55</f>
        <v>567758.86</v>
      </c>
      <c r="J9" s="41">
        <f aca="true" t="shared" si="2" ref="J9:J76">H9/E9*100</f>
        <v>12.894818532818533</v>
      </c>
    </row>
    <row r="10" spans="1:10" ht="12.75" thickBot="1">
      <c r="A10" s="25" t="s">
        <v>54</v>
      </c>
      <c r="B10" s="26" t="s">
        <v>55</v>
      </c>
      <c r="C10" s="27">
        <f t="shared" si="0"/>
        <v>364000</v>
      </c>
      <c r="D10" s="27"/>
      <c r="E10" s="27">
        <f>E11</f>
        <v>364000</v>
      </c>
      <c r="F10" s="27">
        <f t="shared" si="1"/>
        <v>56544.65</v>
      </c>
      <c r="G10" s="27"/>
      <c r="H10" s="28">
        <f>H11</f>
        <v>56544.65</v>
      </c>
      <c r="J10" s="41">
        <f t="shared" si="2"/>
        <v>15.534244505494508</v>
      </c>
    </row>
    <row r="11" spans="1:10" ht="12">
      <c r="A11" s="22" t="s">
        <v>0</v>
      </c>
      <c r="B11" s="23" t="s">
        <v>1</v>
      </c>
      <c r="C11" s="24">
        <f t="shared" si="0"/>
        <v>364000</v>
      </c>
      <c r="D11" s="24"/>
      <c r="E11" s="24">
        <f>SUM(E12:E19)</f>
        <v>364000</v>
      </c>
      <c r="F11" s="24">
        <f t="shared" si="1"/>
        <v>56544.65</v>
      </c>
      <c r="G11" s="24"/>
      <c r="H11" s="24">
        <f>H12+H14+H16+H17+H19+H18</f>
        <v>56544.65</v>
      </c>
      <c r="J11" s="41">
        <f t="shared" si="2"/>
        <v>15.534244505494508</v>
      </c>
    </row>
    <row r="12" spans="1:10" ht="56.25">
      <c r="A12" s="8" t="s">
        <v>2</v>
      </c>
      <c r="B12" s="9" t="s">
        <v>3</v>
      </c>
      <c r="C12" s="15">
        <f>E12-D12</f>
        <v>364000</v>
      </c>
      <c r="D12" s="15"/>
      <c r="E12" s="18">
        <v>364000</v>
      </c>
      <c r="F12" s="15">
        <f t="shared" si="1"/>
        <v>55046.11</v>
      </c>
      <c r="G12" s="15"/>
      <c r="H12" s="18">
        <v>55046.11</v>
      </c>
      <c r="J12" s="41">
        <f t="shared" si="2"/>
        <v>15.122557692307693</v>
      </c>
    </row>
    <row r="13" spans="1:10" ht="12">
      <c r="A13" s="8"/>
      <c r="B13" s="9" t="s">
        <v>264</v>
      </c>
      <c r="C13" s="15"/>
      <c r="D13" s="15"/>
      <c r="E13" s="18">
        <v>0</v>
      </c>
      <c r="F13" s="15"/>
      <c r="G13" s="15"/>
      <c r="H13" s="18">
        <v>115.24</v>
      </c>
      <c r="J13" s="41"/>
    </row>
    <row r="14" spans="1:10" ht="12">
      <c r="A14" s="8"/>
      <c r="B14" s="9" t="s">
        <v>263</v>
      </c>
      <c r="C14" s="15"/>
      <c r="D14" s="15"/>
      <c r="E14" s="18">
        <v>0</v>
      </c>
      <c r="F14" s="15"/>
      <c r="G14" s="15"/>
      <c r="H14" s="18">
        <v>0</v>
      </c>
      <c r="J14" s="41"/>
    </row>
    <row r="15" spans="1:10" ht="12">
      <c r="A15" s="8"/>
      <c r="B15" s="9" t="s">
        <v>265</v>
      </c>
      <c r="C15" s="15"/>
      <c r="D15" s="15"/>
      <c r="E15" s="18">
        <v>0</v>
      </c>
      <c r="F15" s="15"/>
      <c r="G15" s="15"/>
      <c r="H15" s="18">
        <v>2.82</v>
      </c>
      <c r="J15" s="41"/>
    </row>
    <row r="16" spans="1:10" ht="56.25">
      <c r="A16" s="8" t="s">
        <v>250</v>
      </c>
      <c r="B16" s="9" t="s">
        <v>249</v>
      </c>
      <c r="C16" s="15">
        <f t="shared" si="0"/>
        <v>0</v>
      </c>
      <c r="D16" s="15"/>
      <c r="E16" s="18">
        <v>0</v>
      </c>
      <c r="F16" s="15"/>
      <c r="G16" s="15"/>
      <c r="H16" s="18">
        <v>0</v>
      </c>
      <c r="J16" s="41" t="e">
        <f t="shared" si="2"/>
        <v>#DIV/0!</v>
      </c>
    </row>
    <row r="17" spans="1:10" ht="56.25">
      <c r="A17" s="8" t="s">
        <v>250</v>
      </c>
      <c r="B17" s="9" t="s">
        <v>259</v>
      </c>
      <c r="C17" s="15">
        <f>E17-D17</f>
        <v>0</v>
      </c>
      <c r="D17" s="15"/>
      <c r="E17" s="18">
        <v>0</v>
      </c>
      <c r="F17" s="15"/>
      <c r="G17" s="15"/>
      <c r="H17" s="18">
        <v>0</v>
      </c>
      <c r="J17" s="41" t="e">
        <f>H17/E17*100</f>
        <v>#DIV/0!</v>
      </c>
    </row>
    <row r="18" spans="1:10" ht="33.75">
      <c r="A18" s="8" t="s">
        <v>4</v>
      </c>
      <c r="B18" s="9" t="s">
        <v>260</v>
      </c>
      <c r="C18" s="15">
        <f t="shared" si="0"/>
        <v>0</v>
      </c>
      <c r="D18" s="15"/>
      <c r="E18" s="18">
        <v>0</v>
      </c>
      <c r="F18" s="15">
        <f t="shared" si="1"/>
        <v>0</v>
      </c>
      <c r="G18" s="15"/>
      <c r="H18" s="18">
        <v>0</v>
      </c>
      <c r="J18" s="41" t="e">
        <f t="shared" si="2"/>
        <v>#DIV/0!</v>
      </c>
    </row>
    <row r="19" spans="1:10" ht="79.5" thickBot="1">
      <c r="A19" s="29" t="s">
        <v>251</v>
      </c>
      <c r="B19" s="32" t="s">
        <v>256</v>
      </c>
      <c r="C19" s="21"/>
      <c r="D19" s="21"/>
      <c r="E19" s="30">
        <v>0</v>
      </c>
      <c r="F19" s="21">
        <f>H19-G19</f>
        <v>1498.54</v>
      </c>
      <c r="G19" s="21"/>
      <c r="H19" s="30">
        <v>1498.54</v>
      </c>
      <c r="J19" s="41" t="e">
        <f t="shared" si="2"/>
        <v>#DIV/0!</v>
      </c>
    </row>
    <row r="20" spans="1:10" ht="23.25" hidden="1" thickBot="1">
      <c r="A20" s="25" t="s">
        <v>5</v>
      </c>
      <c r="B20" s="26" t="s">
        <v>6</v>
      </c>
      <c r="C20" s="27">
        <f t="shared" si="0"/>
        <v>0</v>
      </c>
      <c r="D20" s="27"/>
      <c r="E20" s="27">
        <f>E21</f>
        <v>0</v>
      </c>
      <c r="F20" s="27">
        <f>H20-G20</f>
        <v>0</v>
      </c>
      <c r="G20" s="27"/>
      <c r="H20" s="28">
        <f>H21</f>
        <v>0</v>
      </c>
      <c r="J20" s="41" t="e">
        <f t="shared" si="2"/>
        <v>#DIV/0!</v>
      </c>
    </row>
    <row r="21" spans="1:10" ht="27.75" customHeight="1" hidden="1">
      <c r="A21" s="22" t="s">
        <v>7</v>
      </c>
      <c r="B21" s="23" t="s">
        <v>8</v>
      </c>
      <c r="C21" s="45">
        <f t="shared" si="0"/>
        <v>0</v>
      </c>
      <c r="D21" s="24"/>
      <c r="E21" s="24">
        <f>SUM(E22:E25)</f>
        <v>0</v>
      </c>
      <c r="F21" s="24">
        <f>H21-G21</f>
        <v>0</v>
      </c>
      <c r="G21" s="24"/>
      <c r="H21" s="24">
        <f>SUM(H22:H25)</f>
        <v>0</v>
      </c>
      <c r="J21" s="41" t="e">
        <f t="shared" si="2"/>
        <v>#DIV/0!</v>
      </c>
    </row>
    <row r="22" spans="1:10" ht="45.75" hidden="1" thickBot="1">
      <c r="A22" s="8" t="s">
        <v>9</v>
      </c>
      <c r="B22" s="9" t="s">
        <v>10</v>
      </c>
      <c r="C22" s="15">
        <f aca="true" t="shared" si="3" ref="C22:C35">E22-D22</f>
        <v>0</v>
      </c>
      <c r="D22" s="15"/>
      <c r="E22" s="18"/>
      <c r="F22" s="15">
        <f aca="true" t="shared" si="4" ref="F22:F35">H22-G22</f>
        <v>0</v>
      </c>
      <c r="G22" s="15"/>
      <c r="H22" s="18"/>
      <c r="J22" s="41" t="e">
        <f t="shared" si="2"/>
        <v>#DIV/0!</v>
      </c>
    </row>
    <row r="23" spans="1:10" ht="57" hidden="1" thickBot="1">
      <c r="A23" s="8" t="s">
        <v>11</v>
      </c>
      <c r="B23" s="9" t="s">
        <v>12</v>
      </c>
      <c r="C23" s="15">
        <f t="shared" si="3"/>
        <v>0</v>
      </c>
      <c r="D23" s="15"/>
      <c r="E23" s="18"/>
      <c r="F23" s="15">
        <f t="shared" si="4"/>
        <v>0</v>
      </c>
      <c r="G23" s="15"/>
      <c r="H23" s="18"/>
      <c r="J23" s="41" t="e">
        <f t="shared" si="2"/>
        <v>#DIV/0!</v>
      </c>
    </row>
    <row r="24" spans="1:10" ht="45.75" hidden="1" thickBot="1">
      <c r="A24" s="8" t="s">
        <v>13</v>
      </c>
      <c r="B24" s="9" t="s">
        <v>14</v>
      </c>
      <c r="C24" s="44">
        <f t="shared" si="3"/>
        <v>0</v>
      </c>
      <c r="D24" s="15"/>
      <c r="E24" s="18"/>
      <c r="F24" s="15">
        <f t="shared" si="4"/>
        <v>0</v>
      </c>
      <c r="G24" s="15"/>
      <c r="H24" s="18"/>
      <c r="J24" s="41" t="e">
        <f t="shared" si="2"/>
        <v>#DIV/0!</v>
      </c>
    </row>
    <row r="25" spans="1:10" ht="45.75" hidden="1" thickBot="1">
      <c r="A25" s="29" t="s">
        <v>15</v>
      </c>
      <c r="B25" s="32" t="s">
        <v>16</v>
      </c>
      <c r="C25" s="21">
        <f t="shared" si="3"/>
        <v>0</v>
      </c>
      <c r="D25" s="21"/>
      <c r="E25" s="30"/>
      <c r="F25" s="21">
        <f t="shared" si="4"/>
        <v>0</v>
      </c>
      <c r="G25" s="21"/>
      <c r="H25" s="30"/>
      <c r="J25" s="41" t="e">
        <f t="shared" si="2"/>
        <v>#DIV/0!</v>
      </c>
    </row>
    <row r="26" spans="1:10" ht="12.75" thickBot="1">
      <c r="A26" s="25" t="s">
        <v>17</v>
      </c>
      <c r="B26" s="26" t="s">
        <v>18</v>
      </c>
      <c r="C26" s="27">
        <f t="shared" si="3"/>
        <v>40000</v>
      </c>
      <c r="D26" s="27"/>
      <c r="E26" s="27">
        <f>E27</f>
        <v>40000</v>
      </c>
      <c r="F26" s="27">
        <f t="shared" si="4"/>
        <v>244159.4</v>
      </c>
      <c r="G26" s="27"/>
      <c r="H26" s="28">
        <f>H27</f>
        <v>244159.4</v>
      </c>
      <c r="J26" s="41">
        <f t="shared" si="2"/>
        <v>610.3985</v>
      </c>
    </row>
    <row r="27" spans="1:10" ht="12">
      <c r="A27" s="22" t="s">
        <v>19</v>
      </c>
      <c r="B27" s="23" t="s">
        <v>20</v>
      </c>
      <c r="C27" s="24">
        <f t="shared" si="3"/>
        <v>40000</v>
      </c>
      <c r="D27" s="24"/>
      <c r="E27" s="24">
        <f>SUM(E28:E29)</f>
        <v>40000</v>
      </c>
      <c r="F27" s="24">
        <f t="shared" si="4"/>
        <v>244159.4</v>
      </c>
      <c r="G27" s="24"/>
      <c r="H27" s="24">
        <f>SUM(H28:H29)</f>
        <v>244159.4</v>
      </c>
      <c r="J27" s="41">
        <f t="shared" si="2"/>
        <v>610.3985</v>
      </c>
    </row>
    <row r="28" spans="1:10" ht="12">
      <c r="A28" s="8" t="s">
        <v>19</v>
      </c>
      <c r="B28" s="9" t="s">
        <v>21</v>
      </c>
      <c r="C28" s="15">
        <f t="shared" si="3"/>
        <v>40000</v>
      </c>
      <c r="D28" s="15"/>
      <c r="E28" s="18">
        <v>40000</v>
      </c>
      <c r="F28" s="15">
        <f t="shared" si="4"/>
        <v>0</v>
      </c>
      <c r="G28" s="15"/>
      <c r="H28" s="18">
        <v>0</v>
      </c>
      <c r="J28" s="41">
        <f t="shared" si="2"/>
        <v>0</v>
      </c>
    </row>
    <row r="29" spans="1:10" ht="23.25" thickBot="1">
      <c r="A29" s="29" t="s">
        <v>180</v>
      </c>
      <c r="B29" s="32" t="s">
        <v>257</v>
      </c>
      <c r="C29" s="15">
        <f t="shared" si="3"/>
        <v>0</v>
      </c>
      <c r="D29" s="21"/>
      <c r="E29" s="30"/>
      <c r="F29" s="15">
        <f t="shared" si="4"/>
        <v>244159.4</v>
      </c>
      <c r="G29" s="21"/>
      <c r="H29" s="74">
        <v>244159.4</v>
      </c>
      <c r="J29" s="41" t="e">
        <f t="shared" si="2"/>
        <v>#DIV/0!</v>
      </c>
    </row>
    <row r="30" spans="1:10" ht="11.25" customHeight="1" thickBot="1">
      <c r="A30" s="25" t="s">
        <v>22</v>
      </c>
      <c r="B30" s="26" t="s">
        <v>23</v>
      </c>
      <c r="C30" s="27">
        <f t="shared" si="3"/>
        <v>2843000</v>
      </c>
      <c r="D30" s="27"/>
      <c r="E30" s="27">
        <f>+E32+E34</f>
        <v>2843000</v>
      </c>
      <c r="F30" s="27">
        <f t="shared" si="4"/>
        <v>3744.38</v>
      </c>
      <c r="G30" s="27"/>
      <c r="H30" s="28">
        <f>H31</f>
        <v>3744.38</v>
      </c>
      <c r="J30" s="41">
        <f t="shared" si="2"/>
        <v>0.1317052409426662</v>
      </c>
    </row>
    <row r="31" spans="1:10" ht="15.75" customHeight="1">
      <c r="A31" s="22" t="s">
        <v>24</v>
      </c>
      <c r="B31" s="23" t="s">
        <v>25</v>
      </c>
      <c r="C31" s="24">
        <f t="shared" si="3"/>
        <v>400000</v>
      </c>
      <c r="D31" s="24"/>
      <c r="E31" s="24">
        <f>SUM(E32:E33)</f>
        <v>400000</v>
      </c>
      <c r="F31" s="24">
        <f t="shared" si="4"/>
        <v>3744.38</v>
      </c>
      <c r="G31" s="24"/>
      <c r="H31" s="24">
        <f>SUM(H32:H33)</f>
        <v>3744.38</v>
      </c>
      <c r="J31" s="41">
        <f t="shared" si="2"/>
        <v>0.936095</v>
      </c>
    </row>
    <row r="32" spans="1:10" ht="42.75" customHeight="1">
      <c r="A32" s="8" t="s">
        <v>26</v>
      </c>
      <c r="B32" s="9" t="s">
        <v>266</v>
      </c>
      <c r="C32" s="15"/>
      <c r="D32" s="15" t="s">
        <v>201</v>
      </c>
      <c r="E32" s="18">
        <v>400000</v>
      </c>
      <c r="F32" s="15">
        <f t="shared" si="4"/>
        <v>3744.38</v>
      </c>
      <c r="G32" s="15"/>
      <c r="H32" s="18">
        <v>3744.38</v>
      </c>
      <c r="J32" s="41">
        <f t="shared" si="2"/>
        <v>0.936095</v>
      </c>
    </row>
    <row r="33" spans="1:10" ht="36" customHeight="1" hidden="1">
      <c r="A33" s="8" t="s">
        <v>32</v>
      </c>
      <c r="B33" s="9" t="s">
        <v>33</v>
      </c>
      <c r="C33" s="15">
        <f t="shared" si="3"/>
        <v>0</v>
      </c>
      <c r="D33" s="15"/>
      <c r="E33" s="18"/>
      <c r="F33" s="15">
        <f t="shared" si="4"/>
        <v>0</v>
      </c>
      <c r="G33" s="15"/>
      <c r="H33" s="18"/>
      <c r="I33" t="s">
        <v>34</v>
      </c>
      <c r="J33" s="41" t="e">
        <f t="shared" si="2"/>
        <v>#DIV/0!</v>
      </c>
    </row>
    <row r="34" spans="1:10" ht="12">
      <c r="A34" s="8" t="s">
        <v>27</v>
      </c>
      <c r="B34" s="9" t="s">
        <v>28</v>
      </c>
      <c r="C34" s="15">
        <f t="shared" si="3"/>
        <v>2443000</v>
      </c>
      <c r="D34" s="15"/>
      <c r="E34" s="15">
        <f>E35+E38</f>
        <v>2443000</v>
      </c>
      <c r="F34" s="15">
        <f t="shared" si="4"/>
        <v>252692.37</v>
      </c>
      <c r="G34" s="15"/>
      <c r="H34" s="15">
        <f>H35+H38</f>
        <v>252692.37</v>
      </c>
      <c r="J34" s="41">
        <f t="shared" si="2"/>
        <v>10.343527220630373</v>
      </c>
    </row>
    <row r="35" spans="1:10" ht="12">
      <c r="A35" s="8" t="s">
        <v>35</v>
      </c>
      <c r="B35" s="9" t="s">
        <v>181</v>
      </c>
      <c r="C35" s="15">
        <f t="shared" si="3"/>
        <v>1030000</v>
      </c>
      <c r="D35" s="15"/>
      <c r="E35" s="15">
        <f>E36</f>
        <v>1030000</v>
      </c>
      <c r="F35" s="15">
        <f t="shared" si="4"/>
        <v>220848.84</v>
      </c>
      <c r="G35" s="15"/>
      <c r="H35" s="15">
        <f>SUM(H36:H37)</f>
        <v>220848.84</v>
      </c>
      <c r="J35" s="41">
        <f t="shared" si="2"/>
        <v>21.441634951456308</v>
      </c>
    </row>
    <row r="36" spans="1:10" ht="22.5">
      <c r="A36" s="8" t="s">
        <v>38</v>
      </c>
      <c r="B36" s="9" t="s">
        <v>36</v>
      </c>
      <c r="C36" s="15"/>
      <c r="D36" s="15"/>
      <c r="E36" s="18">
        <v>1030000</v>
      </c>
      <c r="F36" s="15">
        <f aca="true" t="shared" si="5" ref="F36:F43">H36-G36</f>
        <v>220848.84</v>
      </c>
      <c r="G36" s="15"/>
      <c r="H36" s="18">
        <v>220848.84</v>
      </c>
      <c r="I36" t="s">
        <v>31</v>
      </c>
      <c r="J36" s="41">
        <f t="shared" si="2"/>
        <v>21.441634951456308</v>
      </c>
    </row>
    <row r="37" spans="1:10" ht="22.5" hidden="1">
      <c r="A37" s="8" t="s">
        <v>39</v>
      </c>
      <c r="B37" s="9" t="s">
        <v>37</v>
      </c>
      <c r="C37" s="15">
        <f aca="true" t="shared" si="6" ref="C37:C43">E37-D37</f>
        <v>0</v>
      </c>
      <c r="D37" s="15"/>
      <c r="E37" s="18"/>
      <c r="F37" s="15">
        <f t="shared" si="5"/>
        <v>0</v>
      </c>
      <c r="G37" s="15"/>
      <c r="H37" s="18"/>
      <c r="I37" t="s">
        <v>34</v>
      </c>
      <c r="J37" s="41" t="e">
        <f t="shared" si="2"/>
        <v>#DIV/0!</v>
      </c>
    </row>
    <row r="38" spans="1:10" ht="12">
      <c r="A38" s="8" t="s">
        <v>41</v>
      </c>
      <c r="B38" s="9" t="s">
        <v>40</v>
      </c>
      <c r="C38" s="15">
        <f t="shared" si="6"/>
        <v>1413000</v>
      </c>
      <c r="D38" s="15"/>
      <c r="E38" s="15">
        <f>SUM(E39:E40)</f>
        <v>1413000</v>
      </c>
      <c r="F38" s="15">
        <f t="shared" si="5"/>
        <v>31843.53</v>
      </c>
      <c r="G38" s="15"/>
      <c r="H38" s="15">
        <f>SUM(H39:H40)</f>
        <v>31843.53</v>
      </c>
      <c r="J38" s="41">
        <f t="shared" si="2"/>
        <v>2.2536114649681527</v>
      </c>
    </row>
    <row r="39" spans="1:10" ht="23.25" thickBot="1">
      <c r="A39" s="8" t="s">
        <v>44</v>
      </c>
      <c r="B39" s="9" t="s">
        <v>42</v>
      </c>
      <c r="C39" s="15">
        <f t="shared" si="6"/>
        <v>1413000</v>
      </c>
      <c r="D39" s="15"/>
      <c r="E39" s="18">
        <v>1413000</v>
      </c>
      <c r="F39" s="15">
        <f t="shared" si="5"/>
        <v>31843.53</v>
      </c>
      <c r="G39" s="15"/>
      <c r="H39" s="18">
        <v>31843.53</v>
      </c>
      <c r="I39" t="s">
        <v>31</v>
      </c>
      <c r="J39" s="41">
        <f t="shared" si="2"/>
        <v>2.2536114649681527</v>
      </c>
    </row>
    <row r="40" spans="1:10" ht="23.25" hidden="1" thickBot="1">
      <c r="A40" s="29" t="s">
        <v>45</v>
      </c>
      <c r="B40" s="32" t="s">
        <v>43</v>
      </c>
      <c r="C40" s="21">
        <f t="shared" si="6"/>
        <v>0</v>
      </c>
      <c r="D40" s="21"/>
      <c r="E40" s="30"/>
      <c r="F40" s="21">
        <f t="shared" si="5"/>
        <v>0</v>
      </c>
      <c r="G40" s="21"/>
      <c r="H40" s="30"/>
      <c r="I40" t="s">
        <v>34</v>
      </c>
      <c r="J40" s="41" t="e">
        <f t="shared" si="2"/>
        <v>#DIV/0!</v>
      </c>
    </row>
    <row r="41" spans="1:10" ht="12.75" thickBot="1">
      <c r="A41" s="25" t="s">
        <v>29</v>
      </c>
      <c r="B41" s="26" t="s">
        <v>30</v>
      </c>
      <c r="C41" s="27">
        <f t="shared" si="6"/>
        <v>5000</v>
      </c>
      <c r="D41" s="27"/>
      <c r="E41" s="27">
        <f>E42</f>
        <v>5000</v>
      </c>
      <c r="F41" s="27">
        <f t="shared" si="5"/>
        <v>1500</v>
      </c>
      <c r="G41" s="27"/>
      <c r="H41" s="28">
        <f>H43</f>
        <v>1500</v>
      </c>
      <c r="J41" s="41">
        <f t="shared" si="2"/>
        <v>30</v>
      </c>
    </row>
    <row r="42" spans="1:10" ht="33.75">
      <c r="A42" s="22" t="s">
        <v>72</v>
      </c>
      <c r="B42" s="23" t="s">
        <v>73</v>
      </c>
      <c r="C42" s="24">
        <f t="shared" si="6"/>
        <v>5000</v>
      </c>
      <c r="D42" s="24"/>
      <c r="E42" s="24">
        <f>E43</f>
        <v>5000</v>
      </c>
      <c r="F42" s="24">
        <f t="shared" si="5"/>
        <v>1500</v>
      </c>
      <c r="G42" s="24"/>
      <c r="H42" s="24">
        <f>H43</f>
        <v>1500</v>
      </c>
      <c r="J42" s="41">
        <f t="shared" si="2"/>
        <v>30</v>
      </c>
    </row>
    <row r="43" spans="1:10" ht="36" customHeight="1" thickBot="1">
      <c r="A43" s="29" t="s">
        <v>182</v>
      </c>
      <c r="B43" s="32" t="s">
        <v>183</v>
      </c>
      <c r="C43" s="31">
        <f t="shared" si="6"/>
        <v>5000</v>
      </c>
      <c r="D43" s="21"/>
      <c r="E43" s="30">
        <v>5000</v>
      </c>
      <c r="F43" s="31">
        <f t="shared" si="5"/>
        <v>1500</v>
      </c>
      <c r="G43" s="21"/>
      <c r="H43" s="74">
        <v>1500</v>
      </c>
      <c r="J43" s="41">
        <f t="shared" si="2"/>
        <v>30</v>
      </c>
    </row>
    <row r="44" spans="1:10" ht="23.25" thickBot="1">
      <c r="A44" s="25" t="s">
        <v>56</v>
      </c>
      <c r="B44" s="26" t="s">
        <v>57</v>
      </c>
      <c r="C44" s="27">
        <f>E44-D44</f>
        <v>1146000</v>
      </c>
      <c r="D44" s="27"/>
      <c r="E44" s="27">
        <f>E45</f>
        <v>1146000</v>
      </c>
      <c r="F44" s="27">
        <f>H44-G44</f>
        <v>0</v>
      </c>
      <c r="G44" s="27"/>
      <c r="H44" s="28">
        <f>H45</f>
        <v>0</v>
      </c>
      <c r="J44" s="41">
        <f t="shared" si="2"/>
        <v>0</v>
      </c>
    </row>
    <row r="45" spans="1:10" ht="56.25">
      <c r="A45" s="22" t="s">
        <v>58</v>
      </c>
      <c r="B45" s="23" t="s">
        <v>59</v>
      </c>
      <c r="C45" s="24">
        <f aca="true" t="shared" si="7" ref="C45:C51">E45-D45</f>
        <v>1146000</v>
      </c>
      <c r="D45" s="24"/>
      <c r="E45" s="24">
        <f>E46+E49+E51</f>
        <v>1146000</v>
      </c>
      <c r="F45" s="24">
        <f aca="true" t="shared" si="8" ref="F45:F51">H45-G45</f>
        <v>0</v>
      </c>
      <c r="G45" s="24"/>
      <c r="H45" s="24">
        <f>H50+H52</f>
        <v>0</v>
      </c>
      <c r="J45" s="41">
        <v>18</v>
      </c>
    </row>
    <row r="46" spans="1:10" ht="45" hidden="1">
      <c r="A46" s="8" t="s">
        <v>60</v>
      </c>
      <c r="B46" s="9" t="s">
        <v>61</v>
      </c>
      <c r="C46" s="15">
        <f t="shared" si="7"/>
        <v>0</v>
      </c>
      <c r="D46" s="15"/>
      <c r="E46" s="15">
        <f>E47+E48</f>
        <v>0</v>
      </c>
      <c r="F46" s="15">
        <f t="shared" si="8"/>
        <v>0</v>
      </c>
      <c r="G46" s="15"/>
      <c r="H46" s="15">
        <f>H47+H48</f>
        <v>0</v>
      </c>
      <c r="J46" s="41" t="e">
        <f t="shared" si="2"/>
        <v>#DIV/0!</v>
      </c>
    </row>
    <row r="47" spans="1:10" ht="56.25" hidden="1">
      <c r="A47" s="8" t="s">
        <v>62</v>
      </c>
      <c r="B47" s="9" t="s">
        <v>63</v>
      </c>
      <c r="C47" s="15">
        <f t="shared" si="7"/>
        <v>0</v>
      </c>
      <c r="D47" s="15"/>
      <c r="E47" s="18"/>
      <c r="F47" s="15">
        <f t="shared" si="8"/>
        <v>0</v>
      </c>
      <c r="G47" s="15"/>
      <c r="H47" s="18"/>
      <c r="J47" s="41" t="e">
        <f t="shared" si="2"/>
        <v>#DIV/0!</v>
      </c>
    </row>
    <row r="48" spans="1:10" ht="65.25" customHeight="1" hidden="1">
      <c r="A48" s="8" t="s">
        <v>184</v>
      </c>
      <c r="B48" s="9" t="s">
        <v>185</v>
      </c>
      <c r="C48" s="15">
        <f t="shared" si="7"/>
        <v>0</v>
      </c>
      <c r="D48" s="15"/>
      <c r="E48" s="18"/>
      <c r="F48" s="15">
        <f t="shared" si="8"/>
        <v>0</v>
      </c>
      <c r="G48" s="15"/>
      <c r="H48" s="18"/>
      <c r="J48" s="41" t="e">
        <f t="shared" si="2"/>
        <v>#DIV/0!</v>
      </c>
    </row>
    <row r="49" spans="1:10" ht="69" customHeight="1">
      <c r="A49" s="8" t="s">
        <v>64</v>
      </c>
      <c r="B49" s="9" t="s">
        <v>65</v>
      </c>
      <c r="C49" s="15">
        <f t="shared" si="7"/>
        <v>1146000</v>
      </c>
      <c r="D49" s="15"/>
      <c r="E49" s="15">
        <f>E50</f>
        <v>1146000</v>
      </c>
      <c r="F49" s="15">
        <f t="shared" si="8"/>
        <v>0</v>
      </c>
      <c r="G49" s="15"/>
      <c r="H49" s="15">
        <v>0</v>
      </c>
      <c r="J49" s="41">
        <f t="shared" si="2"/>
        <v>0</v>
      </c>
    </row>
    <row r="50" spans="1:10" ht="45">
      <c r="A50" s="8" t="s">
        <v>66</v>
      </c>
      <c r="B50" s="9" t="s">
        <v>67</v>
      </c>
      <c r="C50" s="15">
        <f t="shared" si="7"/>
        <v>1146000</v>
      </c>
      <c r="D50" s="15"/>
      <c r="E50" s="18">
        <v>1146000</v>
      </c>
      <c r="F50" s="15">
        <f t="shared" si="8"/>
        <v>0</v>
      </c>
      <c r="G50" s="15"/>
      <c r="H50" s="18">
        <v>0</v>
      </c>
      <c r="J50" s="41">
        <f t="shared" si="2"/>
        <v>0</v>
      </c>
    </row>
    <row r="51" spans="1:10" ht="66" customHeight="1">
      <c r="A51" s="8" t="s">
        <v>68</v>
      </c>
      <c r="B51" s="9" t="s">
        <v>69</v>
      </c>
      <c r="C51" s="15">
        <f t="shared" si="7"/>
        <v>0</v>
      </c>
      <c r="D51" s="15"/>
      <c r="E51" s="15">
        <f>E52</f>
        <v>0</v>
      </c>
      <c r="F51" s="15">
        <f t="shared" si="8"/>
        <v>0</v>
      </c>
      <c r="G51" s="15"/>
      <c r="H51" s="15">
        <f>H52+H53</f>
        <v>0</v>
      </c>
      <c r="J51" s="41" t="e">
        <f t="shared" si="2"/>
        <v>#DIV/0!</v>
      </c>
    </row>
    <row r="52" spans="1:10" ht="57.75" customHeight="1" thickBot="1">
      <c r="A52" s="8" t="s">
        <v>70</v>
      </c>
      <c r="B52" s="9" t="s">
        <v>71</v>
      </c>
      <c r="C52" s="15">
        <f aca="true" t="shared" si="9" ref="C52:C59">E52-D52</f>
        <v>0</v>
      </c>
      <c r="D52" s="15"/>
      <c r="E52" s="18">
        <v>0</v>
      </c>
      <c r="F52" s="15">
        <f aca="true" t="shared" si="10" ref="F52:F59">H52-G52</f>
        <v>0</v>
      </c>
      <c r="G52" s="15"/>
      <c r="H52" s="18">
        <v>0</v>
      </c>
      <c r="J52" s="41" t="e">
        <f t="shared" si="2"/>
        <v>#DIV/0!</v>
      </c>
    </row>
    <row r="53" spans="1:10" ht="57.75" customHeight="1" hidden="1" thickBot="1">
      <c r="A53" s="29" t="s">
        <v>186</v>
      </c>
      <c r="B53" s="32" t="s">
        <v>187</v>
      </c>
      <c r="C53" s="21">
        <f>E53-D53</f>
        <v>0</v>
      </c>
      <c r="D53" s="21"/>
      <c r="E53" s="30"/>
      <c r="F53" s="21">
        <f>H53-G53</f>
        <v>0</v>
      </c>
      <c r="G53" s="21"/>
      <c r="H53" s="30"/>
      <c r="J53" s="41" t="e">
        <f t="shared" si="2"/>
        <v>#DIV/0!</v>
      </c>
    </row>
    <row r="54" spans="1:10" ht="23.25" thickBot="1">
      <c r="A54" s="25" t="s">
        <v>74</v>
      </c>
      <c r="B54" s="26" t="s">
        <v>75</v>
      </c>
      <c r="C54" s="27">
        <f t="shared" si="9"/>
        <v>5000</v>
      </c>
      <c r="D54" s="27"/>
      <c r="E54" s="27">
        <f>E55</f>
        <v>5000</v>
      </c>
      <c r="F54" s="27">
        <f t="shared" si="10"/>
        <v>0</v>
      </c>
      <c r="G54" s="27"/>
      <c r="H54" s="28">
        <v>0</v>
      </c>
      <c r="J54" s="41">
        <f t="shared" si="2"/>
        <v>0</v>
      </c>
    </row>
    <row r="55" spans="1:10" ht="12">
      <c r="A55" s="22" t="s">
        <v>76</v>
      </c>
      <c r="B55" s="23" t="s">
        <v>77</v>
      </c>
      <c r="C55" s="24">
        <f t="shared" si="9"/>
        <v>5000</v>
      </c>
      <c r="D55" s="24"/>
      <c r="E55" s="24">
        <f>E56</f>
        <v>5000</v>
      </c>
      <c r="F55" s="24">
        <f t="shared" si="10"/>
        <v>8000</v>
      </c>
      <c r="G55" s="24"/>
      <c r="H55" s="24">
        <f>H56</f>
        <v>8000</v>
      </c>
      <c r="J55" s="41">
        <f t="shared" si="2"/>
        <v>160</v>
      </c>
    </row>
    <row r="56" spans="1:10" ht="12">
      <c r="A56" s="8" t="s">
        <v>92</v>
      </c>
      <c r="B56" s="9" t="s">
        <v>93</v>
      </c>
      <c r="C56" s="15">
        <f t="shared" si="9"/>
        <v>5000</v>
      </c>
      <c r="D56" s="15"/>
      <c r="E56" s="15">
        <f>SUM(E57:E58)</f>
        <v>5000</v>
      </c>
      <c r="F56" s="15">
        <f t="shared" si="10"/>
        <v>8000</v>
      </c>
      <c r="G56" s="15"/>
      <c r="H56" s="15">
        <f>SUM(H57:H58)</f>
        <v>8000</v>
      </c>
      <c r="J56" s="41">
        <f t="shared" si="2"/>
        <v>160</v>
      </c>
    </row>
    <row r="57" spans="1:10" ht="22.5">
      <c r="A57" s="8" t="s">
        <v>78</v>
      </c>
      <c r="B57" s="9" t="s">
        <v>254</v>
      </c>
      <c r="C57" s="15">
        <f t="shared" si="9"/>
        <v>0</v>
      </c>
      <c r="D57" s="15"/>
      <c r="E57" s="18">
        <v>0</v>
      </c>
      <c r="F57" s="15">
        <f t="shared" si="10"/>
        <v>7800</v>
      </c>
      <c r="G57" s="15"/>
      <c r="H57" s="18">
        <v>7800</v>
      </c>
      <c r="J57" s="41" t="e">
        <f t="shared" si="2"/>
        <v>#DIV/0!</v>
      </c>
    </row>
    <row r="58" spans="1:10" ht="22.5">
      <c r="A58" s="29" t="s">
        <v>78</v>
      </c>
      <c r="B58" s="32" t="s">
        <v>255</v>
      </c>
      <c r="C58" s="21">
        <f t="shared" si="9"/>
        <v>5000</v>
      </c>
      <c r="D58" s="21"/>
      <c r="E58" s="30">
        <v>5000</v>
      </c>
      <c r="F58" s="21">
        <f t="shared" si="10"/>
        <v>200</v>
      </c>
      <c r="G58" s="21"/>
      <c r="H58" s="30">
        <v>200</v>
      </c>
      <c r="J58" s="41">
        <f t="shared" si="2"/>
        <v>4</v>
      </c>
    </row>
    <row r="59" spans="1:10" ht="23.25" hidden="1" thickBot="1">
      <c r="A59" s="25" t="s">
        <v>79</v>
      </c>
      <c r="B59" s="26" t="s">
        <v>80</v>
      </c>
      <c r="C59" s="27">
        <f t="shared" si="9"/>
        <v>0</v>
      </c>
      <c r="D59" s="27"/>
      <c r="E59" s="27">
        <f>E60</f>
        <v>0</v>
      </c>
      <c r="F59" s="27">
        <f t="shared" si="10"/>
        <v>0</v>
      </c>
      <c r="G59" s="27"/>
      <c r="H59" s="28">
        <f>H60</f>
        <v>0</v>
      </c>
      <c r="J59" s="41" t="e">
        <f t="shared" si="2"/>
        <v>#DIV/0!</v>
      </c>
    </row>
    <row r="60" spans="1:10" ht="33.75" hidden="1">
      <c r="A60" s="22" t="s">
        <v>81</v>
      </c>
      <c r="B60" s="23" t="s">
        <v>82</v>
      </c>
      <c r="C60" s="24">
        <f aca="true" t="shared" si="11" ref="C60:C65">E60-D60</f>
        <v>0</v>
      </c>
      <c r="D60" s="24"/>
      <c r="E60" s="24">
        <f>E61+E64</f>
        <v>0</v>
      </c>
      <c r="F60" s="24">
        <f aca="true" t="shared" si="12" ref="F60:F66">H60-G60</f>
        <v>0</v>
      </c>
      <c r="G60" s="24"/>
      <c r="H60" s="24">
        <f>H61+H64</f>
        <v>0</v>
      </c>
      <c r="J60" s="41" t="e">
        <f t="shared" si="2"/>
        <v>#DIV/0!</v>
      </c>
    </row>
    <row r="61" spans="1:10" ht="22.5" hidden="1">
      <c r="A61" s="8" t="s">
        <v>83</v>
      </c>
      <c r="B61" s="9" t="s">
        <v>84</v>
      </c>
      <c r="C61" s="15">
        <f t="shared" si="11"/>
        <v>0</v>
      </c>
      <c r="D61" s="15"/>
      <c r="E61" s="15">
        <f>SUM(E62:E63)</f>
        <v>0</v>
      </c>
      <c r="F61" s="15">
        <f t="shared" si="12"/>
        <v>0</v>
      </c>
      <c r="G61" s="15"/>
      <c r="H61" s="15">
        <f>SUM(H62:H63)</f>
        <v>0</v>
      </c>
      <c r="J61" s="41" t="e">
        <f t="shared" si="2"/>
        <v>#DIV/0!</v>
      </c>
    </row>
    <row r="62" spans="1:10" ht="33.75" hidden="1">
      <c r="A62" s="8" t="s">
        <v>85</v>
      </c>
      <c r="B62" s="9" t="s">
        <v>86</v>
      </c>
      <c r="C62" s="15">
        <f t="shared" si="11"/>
        <v>0</v>
      </c>
      <c r="D62" s="15"/>
      <c r="E62" s="18"/>
      <c r="F62" s="15">
        <f t="shared" si="12"/>
        <v>0</v>
      </c>
      <c r="G62" s="15"/>
      <c r="H62" s="18"/>
      <c r="J62" s="41" t="e">
        <f t="shared" si="2"/>
        <v>#DIV/0!</v>
      </c>
    </row>
    <row r="63" spans="1:10" ht="33.75" hidden="1">
      <c r="A63" s="8" t="s">
        <v>188</v>
      </c>
      <c r="B63" s="9" t="s">
        <v>189</v>
      </c>
      <c r="C63" s="15">
        <f t="shared" si="11"/>
        <v>0</v>
      </c>
      <c r="D63" s="15"/>
      <c r="E63" s="18"/>
      <c r="F63" s="15">
        <f t="shared" si="12"/>
        <v>0</v>
      </c>
      <c r="G63" s="15"/>
      <c r="H63" s="18"/>
      <c r="J63" s="41" t="e">
        <f t="shared" si="2"/>
        <v>#DIV/0!</v>
      </c>
    </row>
    <row r="64" spans="1:10" ht="33.75" hidden="1">
      <c r="A64" s="8" t="s">
        <v>87</v>
      </c>
      <c r="B64" s="9" t="s">
        <v>88</v>
      </c>
      <c r="C64" s="15">
        <f t="shared" si="11"/>
        <v>0</v>
      </c>
      <c r="D64" s="15"/>
      <c r="E64" s="15">
        <f>E65</f>
        <v>0</v>
      </c>
      <c r="F64" s="15">
        <f t="shared" si="12"/>
        <v>0</v>
      </c>
      <c r="G64" s="15"/>
      <c r="H64" s="15">
        <f>H65</f>
        <v>0</v>
      </c>
      <c r="J64" s="41" t="e">
        <f t="shared" si="2"/>
        <v>#DIV/0!</v>
      </c>
    </row>
    <row r="65" spans="1:10" ht="12.75" thickBot="1">
      <c r="A65" s="29" t="s">
        <v>252</v>
      </c>
      <c r="B65" s="32" t="s">
        <v>89</v>
      </c>
      <c r="C65" s="21">
        <f t="shared" si="11"/>
        <v>0</v>
      </c>
      <c r="D65" s="21"/>
      <c r="E65" s="30">
        <v>0</v>
      </c>
      <c r="F65" s="21">
        <f t="shared" si="12"/>
        <v>0</v>
      </c>
      <c r="G65" s="21"/>
      <c r="H65" s="30">
        <v>0</v>
      </c>
      <c r="J65" s="41" t="e">
        <f t="shared" si="2"/>
        <v>#DIV/0!</v>
      </c>
    </row>
    <row r="66" spans="1:10" ht="12.75" thickBot="1">
      <c r="A66" s="25" t="s">
        <v>90</v>
      </c>
      <c r="B66" s="26" t="s">
        <v>91</v>
      </c>
      <c r="C66" s="27"/>
      <c r="D66" s="27"/>
      <c r="E66" s="27">
        <f>E67</f>
        <v>0</v>
      </c>
      <c r="F66" s="27">
        <f t="shared" si="12"/>
        <v>1000</v>
      </c>
      <c r="G66" s="27"/>
      <c r="H66" s="28">
        <f>H68+H69</f>
        <v>1000</v>
      </c>
      <c r="J66" s="41" t="e">
        <f t="shared" si="2"/>
        <v>#DIV/0!</v>
      </c>
    </row>
    <row r="67" spans="1:10" ht="22.5" hidden="1">
      <c r="A67" s="22" t="s">
        <v>94</v>
      </c>
      <c r="B67" s="23" t="s">
        <v>244</v>
      </c>
      <c r="C67" s="24">
        <f>E67-D67</f>
        <v>0</v>
      </c>
      <c r="D67" s="24"/>
      <c r="E67" s="24">
        <f>E68+E69</f>
        <v>0</v>
      </c>
      <c r="F67" s="24">
        <v>0</v>
      </c>
      <c r="G67" s="24"/>
      <c r="H67" s="24">
        <v>0</v>
      </c>
      <c r="J67" s="41" t="e">
        <f t="shared" si="2"/>
        <v>#DIV/0!</v>
      </c>
    </row>
    <row r="68" spans="1:10" ht="45.75" thickBot="1">
      <c r="A68" s="8" t="s">
        <v>247</v>
      </c>
      <c r="B68" s="9" t="s">
        <v>258</v>
      </c>
      <c r="C68" s="15">
        <f aca="true" t="shared" si="13" ref="C68:C76">E68-D68</f>
        <v>0</v>
      </c>
      <c r="D68" s="15"/>
      <c r="E68" s="18">
        <v>0</v>
      </c>
      <c r="F68" s="15">
        <f aca="true" t="shared" si="14" ref="F68:F76">H68-G68</f>
        <v>1000</v>
      </c>
      <c r="G68" s="15"/>
      <c r="H68" s="18">
        <v>1000</v>
      </c>
      <c r="J68" s="41" t="e">
        <f t="shared" si="2"/>
        <v>#DIV/0!</v>
      </c>
    </row>
    <row r="69" spans="1:10" ht="102" hidden="1" thickBot="1">
      <c r="A69" s="29" t="s">
        <v>246</v>
      </c>
      <c r="B69" s="32" t="s">
        <v>245</v>
      </c>
      <c r="C69" s="21">
        <f t="shared" si="13"/>
        <v>0</v>
      </c>
      <c r="D69" s="21"/>
      <c r="E69" s="30">
        <v>0</v>
      </c>
      <c r="F69" s="21">
        <f t="shared" si="14"/>
        <v>0</v>
      </c>
      <c r="G69" s="21"/>
      <c r="H69" s="30">
        <v>0</v>
      </c>
      <c r="J69" s="41" t="e">
        <f t="shared" si="2"/>
        <v>#DIV/0!</v>
      </c>
    </row>
    <row r="70" spans="1:10" ht="12.75" thickBot="1">
      <c r="A70" s="25" t="s">
        <v>95</v>
      </c>
      <c r="B70" s="26" t="s">
        <v>96</v>
      </c>
      <c r="C70" s="27">
        <f t="shared" si="13"/>
        <v>0</v>
      </c>
      <c r="D70" s="27"/>
      <c r="E70" s="27">
        <f>E71+E74</f>
        <v>0</v>
      </c>
      <c r="F70" s="27">
        <f t="shared" si="14"/>
        <v>0</v>
      </c>
      <c r="G70" s="27"/>
      <c r="H70" s="28">
        <f>H71+H74</f>
        <v>0</v>
      </c>
      <c r="J70" s="41" t="e">
        <f t="shared" si="2"/>
        <v>#DIV/0!</v>
      </c>
    </row>
    <row r="71" spans="1:10" ht="12" hidden="1">
      <c r="A71" s="22" t="s">
        <v>97</v>
      </c>
      <c r="B71" s="23" t="s">
        <v>98</v>
      </c>
      <c r="C71" s="24">
        <f t="shared" si="13"/>
        <v>0</v>
      </c>
      <c r="D71" s="24"/>
      <c r="E71" s="24">
        <f>SUM(E72:E73)</f>
        <v>0</v>
      </c>
      <c r="F71" s="24">
        <f t="shared" si="14"/>
        <v>0</v>
      </c>
      <c r="G71" s="24"/>
      <c r="H71" s="24">
        <f>SUM(H72:H73)</f>
        <v>0</v>
      </c>
      <c r="J71" s="41" t="e">
        <f t="shared" si="2"/>
        <v>#DIV/0!</v>
      </c>
    </row>
    <row r="72" spans="1:10" ht="12" hidden="1">
      <c r="A72" s="8" t="s">
        <v>99</v>
      </c>
      <c r="B72" s="9" t="s">
        <v>100</v>
      </c>
      <c r="C72" s="15">
        <f t="shared" si="13"/>
        <v>0</v>
      </c>
      <c r="D72" s="15"/>
      <c r="E72" s="18"/>
      <c r="F72" s="15">
        <f t="shared" si="14"/>
        <v>0</v>
      </c>
      <c r="G72" s="15"/>
      <c r="H72" s="18">
        <v>0</v>
      </c>
      <c r="J72" s="41" t="e">
        <f t="shared" si="2"/>
        <v>#DIV/0!</v>
      </c>
    </row>
    <row r="73" spans="1:10" ht="22.5" hidden="1">
      <c r="A73" s="8" t="s">
        <v>190</v>
      </c>
      <c r="B73" s="9" t="s">
        <v>191</v>
      </c>
      <c r="C73" s="15">
        <f t="shared" si="13"/>
        <v>0</v>
      </c>
      <c r="D73" s="15"/>
      <c r="E73" s="18"/>
      <c r="F73" s="15">
        <f t="shared" si="14"/>
        <v>0</v>
      </c>
      <c r="G73" s="15"/>
      <c r="H73" s="18"/>
      <c r="J73" s="41" t="e">
        <f t="shared" si="2"/>
        <v>#DIV/0!</v>
      </c>
    </row>
    <row r="74" spans="1:10" ht="12">
      <c r="A74" s="8" t="s">
        <v>101</v>
      </c>
      <c r="B74" s="9" t="s">
        <v>102</v>
      </c>
      <c r="C74" s="15">
        <f t="shared" si="13"/>
        <v>0</v>
      </c>
      <c r="D74" s="15"/>
      <c r="E74" s="15">
        <f>SUM(E75:E76)</f>
        <v>0</v>
      </c>
      <c r="F74" s="15">
        <f t="shared" si="14"/>
        <v>0</v>
      </c>
      <c r="G74" s="15"/>
      <c r="H74" s="15">
        <f>SUM(H75:H76)</f>
        <v>0</v>
      </c>
      <c r="J74" s="41" t="e">
        <f t="shared" si="2"/>
        <v>#DIV/0!</v>
      </c>
    </row>
    <row r="75" spans="1:10" ht="12.75" thickBot="1">
      <c r="A75" s="8" t="s">
        <v>103</v>
      </c>
      <c r="B75" s="9" t="s">
        <v>104</v>
      </c>
      <c r="C75" s="15">
        <f t="shared" si="13"/>
        <v>0</v>
      </c>
      <c r="D75" s="15"/>
      <c r="E75" s="18"/>
      <c r="F75" s="15">
        <f t="shared" si="14"/>
        <v>0</v>
      </c>
      <c r="G75" s="15"/>
      <c r="H75" s="18">
        <v>0</v>
      </c>
      <c r="J75" s="41" t="e">
        <f t="shared" si="2"/>
        <v>#DIV/0!</v>
      </c>
    </row>
    <row r="76" spans="1:10" ht="12.75" hidden="1" thickBot="1">
      <c r="A76" s="29" t="s">
        <v>192</v>
      </c>
      <c r="B76" s="32" t="s">
        <v>193</v>
      </c>
      <c r="C76" s="21">
        <f t="shared" si="13"/>
        <v>0</v>
      </c>
      <c r="D76" s="21"/>
      <c r="E76" s="30"/>
      <c r="F76" s="21">
        <f t="shared" si="14"/>
        <v>0</v>
      </c>
      <c r="G76" s="21"/>
      <c r="H76" s="30"/>
      <c r="J76" s="41" t="e">
        <f t="shared" si="2"/>
        <v>#DIV/0!</v>
      </c>
    </row>
    <row r="77" spans="1:10" ht="12.75" thickBot="1">
      <c r="A77" s="25" t="s">
        <v>105</v>
      </c>
      <c r="B77" s="26" t="s">
        <v>106</v>
      </c>
      <c r="C77" s="46">
        <f>+C78+C105</f>
        <v>136000</v>
      </c>
      <c r="D77" s="46">
        <v>10962881.96</v>
      </c>
      <c r="E77" s="46">
        <f>+E78+E112+E127+E130</f>
        <v>11098881.96</v>
      </c>
      <c r="F77" s="46">
        <f>+F106+F112</f>
        <v>34000</v>
      </c>
      <c r="G77" s="46">
        <f>G79+G112+G105+G85</f>
        <v>2445959.96</v>
      </c>
      <c r="H77" s="47">
        <f>H78+H85+H112+H127</f>
        <v>2479959.96</v>
      </c>
      <c r="J77" s="41">
        <f aca="true" t="shared" si="15" ref="J77:J119">H77/E77*100</f>
        <v>22.344232229315462</v>
      </c>
    </row>
    <row r="78" spans="1:10" ht="23.25" thickBot="1">
      <c r="A78" s="35" t="s">
        <v>107</v>
      </c>
      <c r="B78" s="36" t="s">
        <v>108</v>
      </c>
      <c r="C78" s="46">
        <f>+C79+C106+C112</f>
        <v>136000</v>
      </c>
      <c r="D78" s="48">
        <f>D79+D104+D112+D85</f>
        <v>10962881.96</v>
      </c>
      <c r="E78" s="48">
        <f>E79+E85+E106</f>
        <v>1236600</v>
      </c>
      <c r="F78" s="48"/>
      <c r="G78" s="48" t="s">
        <v>222</v>
      </c>
      <c r="H78" s="49">
        <f>H79+H106</f>
        <v>309100</v>
      </c>
      <c r="J78" s="41">
        <f t="shared" si="15"/>
        <v>24.995956655345303</v>
      </c>
    </row>
    <row r="79" spans="1:10" ht="23.25" thickBot="1">
      <c r="A79" s="35" t="s">
        <v>109</v>
      </c>
      <c r="B79" s="36" t="s">
        <v>240</v>
      </c>
      <c r="C79" s="48">
        <f aca="true" t="shared" si="16" ref="C79:C85">E79-D79</f>
        <v>0</v>
      </c>
      <c r="D79" s="48">
        <f>D80+D83</f>
        <v>1100600</v>
      </c>
      <c r="E79" s="48">
        <f>E80+E83</f>
        <v>1100600</v>
      </c>
      <c r="F79" s="48">
        <f aca="true" t="shared" si="17" ref="F79:F85">H79-G79</f>
        <v>0</v>
      </c>
      <c r="G79" s="48">
        <f>G80+G83</f>
        <v>275100</v>
      </c>
      <c r="H79" s="49">
        <f>H80+H83</f>
        <v>275100</v>
      </c>
      <c r="J79" s="41">
        <f t="shared" si="15"/>
        <v>24.99545702344176</v>
      </c>
    </row>
    <row r="80" spans="1:10" ht="12">
      <c r="A80" s="33" t="s">
        <v>110</v>
      </c>
      <c r="B80" s="34" t="s">
        <v>239</v>
      </c>
      <c r="C80" s="50">
        <f t="shared" si="16"/>
        <v>0</v>
      </c>
      <c r="D80" s="50">
        <f>D82+D81</f>
        <v>1100600</v>
      </c>
      <c r="E80" s="50">
        <f>E82+E81</f>
        <v>1100600</v>
      </c>
      <c r="F80" s="50">
        <f t="shared" si="17"/>
        <v>0</v>
      </c>
      <c r="G80" s="50">
        <f>G81+G82</f>
        <v>275100</v>
      </c>
      <c r="H80" s="50">
        <f>H81+H82</f>
        <v>275100</v>
      </c>
      <c r="J80" s="41">
        <f t="shared" si="15"/>
        <v>24.99545702344176</v>
      </c>
    </row>
    <row r="81" spans="1:10" ht="22.5">
      <c r="A81" s="33" t="s">
        <v>211</v>
      </c>
      <c r="B81" s="11" t="s">
        <v>238</v>
      </c>
      <c r="C81" s="50">
        <f t="shared" si="16"/>
        <v>0</v>
      </c>
      <c r="D81" s="56">
        <f>E81</f>
        <v>592000</v>
      </c>
      <c r="E81" s="56">
        <v>592000</v>
      </c>
      <c r="F81" s="50">
        <f t="shared" si="17"/>
        <v>0</v>
      </c>
      <c r="G81" s="58">
        <v>148000</v>
      </c>
      <c r="H81" s="58">
        <v>148000</v>
      </c>
      <c r="J81" s="41">
        <f t="shared" si="15"/>
        <v>25</v>
      </c>
    </row>
    <row r="82" spans="1:10" ht="22.5">
      <c r="A82" s="10" t="s">
        <v>211</v>
      </c>
      <c r="B82" s="11" t="s">
        <v>248</v>
      </c>
      <c r="C82" s="51">
        <f t="shared" si="16"/>
        <v>0</v>
      </c>
      <c r="D82" s="69">
        <f>E82</f>
        <v>508600</v>
      </c>
      <c r="E82" s="69">
        <v>508600</v>
      </c>
      <c r="F82" s="51">
        <f t="shared" si="17"/>
        <v>0</v>
      </c>
      <c r="G82" s="69">
        <v>127100</v>
      </c>
      <c r="H82" s="69">
        <v>127100</v>
      </c>
      <c r="J82" s="41">
        <f t="shared" si="15"/>
        <v>24.990169091624065</v>
      </c>
    </row>
    <row r="83" spans="1:10" ht="22.5">
      <c r="A83" s="10" t="s">
        <v>111</v>
      </c>
      <c r="B83" s="11" t="s">
        <v>237</v>
      </c>
      <c r="C83" s="51">
        <f t="shared" si="16"/>
        <v>0</v>
      </c>
      <c r="D83" s="51">
        <f>D84</f>
        <v>0</v>
      </c>
      <c r="E83" s="51">
        <f>E84</f>
        <v>0</v>
      </c>
      <c r="F83" s="51">
        <f t="shared" si="17"/>
        <v>0</v>
      </c>
      <c r="G83" s="51">
        <f>G84</f>
        <v>0</v>
      </c>
      <c r="H83" s="51">
        <f>H84</f>
        <v>0</v>
      </c>
      <c r="J83" s="41" t="e">
        <f t="shared" si="15"/>
        <v>#DIV/0!</v>
      </c>
    </row>
    <row r="84" spans="1:10" ht="25.5" customHeight="1" thickBot="1">
      <c r="A84" s="37" t="s">
        <v>210</v>
      </c>
      <c r="B84" s="38" t="s">
        <v>236</v>
      </c>
      <c r="C84" s="53">
        <f t="shared" si="16"/>
        <v>0</v>
      </c>
      <c r="D84" s="54">
        <v>0</v>
      </c>
      <c r="E84" s="54">
        <v>0</v>
      </c>
      <c r="F84" s="53">
        <f t="shared" si="17"/>
        <v>0</v>
      </c>
      <c r="G84" s="54">
        <f>H84</f>
        <v>0</v>
      </c>
      <c r="H84" s="54">
        <v>0</v>
      </c>
      <c r="I84" s="59"/>
      <c r="J84" s="41" t="e">
        <f>H84/E84*100</f>
        <v>#DIV/0!</v>
      </c>
    </row>
    <row r="85" spans="1:10" ht="23.25" hidden="1" thickBot="1">
      <c r="A85" s="35" t="s">
        <v>112</v>
      </c>
      <c r="B85" s="36" t="s">
        <v>235</v>
      </c>
      <c r="C85" s="48">
        <f t="shared" si="16"/>
        <v>0</v>
      </c>
      <c r="D85" s="48">
        <f>D86+D88+D90+D96+D102+D104</f>
        <v>0</v>
      </c>
      <c r="E85" s="48">
        <f>E86+E88+E90+E96+E102+E104</f>
        <v>0</v>
      </c>
      <c r="F85" s="48">
        <f t="shared" si="17"/>
        <v>0</v>
      </c>
      <c r="G85" s="48">
        <f>G86+G88+G90+G96+G102+G104</f>
        <v>0</v>
      </c>
      <c r="H85" s="49">
        <f>H86+H88+H90+H96+H102+H104</f>
        <v>0</v>
      </c>
      <c r="J85" s="41" t="e">
        <f t="shared" si="15"/>
        <v>#DIV/0!</v>
      </c>
    </row>
    <row r="86" spans="1:10" s="1" customFormat="1" ht="12.75" hidden="1" thickBot="1">
      <c r="A86" s="33">
        <v>0</v>
      </c>
      <c r="B86" s="34" t="s">
        <v>113</v>
      </c>
      <c r="C86" s="50">
        <f>E86-D86</f>
        <v>0</v>
      </c>
      <c r="D86" s="50">
        <f>D87</f>
        <v>0</v>
      </c>
      <c r="E86" s="50">
        <f>E87</f>
        <v>0</v>
      </c>
      <c r="F86" s="50">
        <f>H86-G86</f>
        <v>0</v>
      </c>
      <c r="G86" s="50">
        <f>G87</f>
        <v>0</v>
      </c>
      <c r="H86" s="50">
        <f>H87</f>
        <v>0</v>
      </c>
      <c r="J86" s="41" t="e">
        <f t="shared" si="15"/>
        <v>#DIV/0!</v>
      </c>
    </row>
    <row r="87" spans="1:10" s="1" customFormat="1" ht="23.25" hidden="1" thickBot="1">
      <c r="A87" s="10" t="s">
        <v>114</v>
      </c>
      <c r="B87" s="11" t="s">
        <v>115</v>
      </c>
      <c r="C87" s="51">
        <f>E87-D87</f>
        <v>0</v>
      </c>
      <c r="D87" s="52"/>
      <c r="E87" s="52"/>
      <c r="F87" s="51">
        <f>H87-G87</f>
        <v>0</v>
      </c>
      <c r="G87" s="52"/>
      <c r="H87" s="52"/>
      <c r="J87" s="41" t="e">
        <f t="shared" si="15"/>
        <v>#DIV/0!</v>
      </c>
    </row>
    <row r="88" spans="1:10" s="1" customFormat="1" ht="34.5" hidden="1" thickBot="1">
      <c r="A88" s="10" t="s">
        <v>116</v>
      </c>
      <c r="B88" s="11" t="s">
        <v>117</v>
      </c>
      <c r="C88" s="51">
        <f>E88-D88</f>
        <v>0</v>
      </c>
      <c r="D88" s="51">
        <f>D89</f>
        <v>0</v>
      </c>
      <c r="E88" s="51">
        <f>E89</f>
        <v>0</v>
      </c>
      <c r="F88" s="51">
        <f>H88-G88</f>
        <v>0</v>
      </c>
      <c r="G88" s="51">
        <f>G89</f>
        <v>0</v>
      </c>
      <c r="H88" s="51">
        <f>H89</f>
        <v>0</v>
      </c>
      <c r="J88" s="41" t="e">
        <f t="shared" si="15"/>
        <v>#DIV/0!</v>
      </c>
    </row>
    <row r="89" spans="1:10" s="1" customFormat="1" ht="34.5" hidden="1" thickBot="1">
      <c r="A89" s="10" t="s">
        <v>118</v>
      </c>
      <c r="B89" s="11" t="s">
        <v>119</v>
      </c>
      <c r="C89" s="51">
        <f>E89-D89</f>
        <v>0</v>
      </c>
      <c r="D89" s="52"/>
      <c r="E89" s="52"/>
      <c r="F89" s="51">
        <f>H89-G89</f>
        <v>0</v>
      </c>
      <c r="G89" s="52"/>
      <c r="H89" s="52"/>
      <c r="J89" s="41" t="e">
        <f t="shared" si="15"/>
        <v>#DIV/0!</v>
      </c>
    </row>
    <row r="90" spans="1:10" s="1" customFormat="1" ht="87.75" customHeight="1" hidden="1">
      <c r="A90" s="10" t="s">
        <v>120</v>
      </c>
      <c r="B90" s="11" t="s">
        <v>121</v>
      </c>
      <c r="C90" s="51">
        <f>E90-D90</f>
        <v>0</v>
      </c>
      <c r="D90" s="51">
        <f>D91</f>
        <v>0</v>
      </c>
      <c r="E90" s="51">
        <f>E91</f>
        <v>0</v>
      </c>
      <c r="F90" s="51">
        <f>H90-G90</f>
        <v>0</v>
      </c>
      <c r="G90" s="51">
        <f>G91</f>
        <v>0</v>
      </c>
      <c r="H90" s="51">
        <f>H91</f>
        <v>0</v>
      </c>
      <c r="J90" s="41" t="e">
        <f t="shared" si="15"/>
        <v>#DIV/0!</v>
      </c>
    </row>
    <row r="91" spans="1:10" s="1" customFormat="1" ht="68.25" hidden="1" thickBot="1">
      <c r="A91" s="10" t="s">
        <v>122</v>
      </c>
      <c r="B91" s="11" t="s">
        <v>123</v>
      </c>
      <c r="C91" s="51">
        <f aca="true" t="shared" si="18" ref="C91:C101">E91-D91</f>
        <v>0</v>
      </c>
      <c r="D91" s="51">
        <f>D92+D93+D94+D95</f>
        <v>0</v>
      </c>
      <c r="E91" s="51">
        <f>E92+E93+E94+E95</f>
        <v>0</v>
      </c>
      <c r="F91" s="51">
        <f aca="true" t="shared" si="19" ref="F91:F101">H91-G91</f>
        <v>0</v>
      </c>
      <c r="G91" s="51">
        <f>G92+G93+G94+G95</f>
        <v>0</v>
      </c>
      <c r="H91" s="51">
        <f>H92+H93+H94+H95</f>
        <v>0</v>
      </c>
      <c r="J91" s="41" t="e">
        <f t="shared" si="15"/>
        <v>#DIV/0!</v>
      </c>
    </row>
    <row r="92" spans="1:10" s="1" customFormat="1" ht="45.75" hidden="1" thickBot="1">
      <c r="A92" s="10" t="s">
        <v>124</v>
      </c>
      <c r="B92" s="11" t="s">
        <v>125</v>
      </c>
      <c r="C92" s="51">
        <f t="shared" si="18"/>
        <v>0</v>
      </c>
      <c r="D92" s="52"/>
      <c r="E92" s="52"/>
      <c r="F92" s="51">
        <f t="shared" si="19"/>
        <v>0</v>
      </c>
      <c r="G92" s="52"/>
      <c r="H92" s="52"/>
      <c r="J92" s="41" t="e">
        <f t="shared" si="15"/>
        <v>#DIV/0!</v>
      </c>
    </row>
    <row r="93" spans="1:10" s="1" customFormat="1" ht="62.25" customHeight="1" hidden="1">
      <c r="A93" s="10" t="s">
        <v>126</v>
      </c>
      <c r="B93" s="11" t="s">
        <v>127</v>
      </c>
      <c r="C93" s="51">
        <f t="shared" si="18"/>
        <v>0</v>
      </c>
      <c r="D93" s="52"/>
      <c r="E93" s="52"/>
      <c r="F93" s="51">
        <f t="shared" si="19"/>
        <v>0</v>
      </c>
      <c r="G93" s="52"/>
      <c r="H93" s="52"/>
      <c r="J93" s="41" t="e">
        <f t="shared" si="15"/>
        <v>#DIV/0!</v>
      </c>
    </row>
    <row r="94" spans="1:10" s="1" customFormat="1" ht="78" customHeight="1" hidden="1">
      <c r="A94" s="10" t="s">
        <v>128</v>
      </c>
      <c r="B94" s="11" t="s">
        <v>129</v>
      </c>
      <c r="C94" s="51">
        <f t="shared" si="18"/>
        <v>0</v>
      </c>
      <c r="D94" s="52"/>
      <c r="E94" s="52"/>
      <c r="F94" s="51">
        <f t="shared" si="19"/>
        <v>0</v>
      </c>
      <c r="G94" s="52"/>
      <c r="H94" s="52"/>
      <c r="J94" s="41" t="e">
        <f t="shared" si="15"/>
        <v>#DIV/0!</v>
      </c>
    </row>
    <row r="95" spans="1:10" s="1" customFormat="1" ht="60" customHeight="1" hidden="1">
      <c r="A95" s="10" t="s">
        <v>130</v>
      </c>
      <c r="B95" s="11" t="s">
        <v>131</v>
      </c>
      <c r="C95" s="51">
        <f t="shared" si="18"/>
        <v>0</v>
      </c>
      <c r="D95" s="52"/>
      <c r="E95" s="52"/>
      <c r="F95" s="51">
        <f t="shared" si="19"/>
        <v>0</v>
      </c>
      <c r="G95" s="52"/>
      <c r="H95" s="52"/>
      <c r="J95" s="41" t="e">
        <f t="shared" si="15"/>
        <v>#DIV/0!</v>
      </c>
    </row>
    <row r="96" spans="1:10" s="1" customFormat="1" ht="23.25" hidden="1" thickBot="1">
      <c r="A96" s="10" t="s">
        <v>219</v>
      </c>
      <c r="B96" s="11" t="s">
        <v>217</v>
      </c>
      <c r="C96" s="51">
        <f t="shared" si="18"/>
        <v>0</v>
      </c>
      <c r="D96" s="51">
        <f>D97</f>
        <v>0</v>
      </c>
      <c r="E96" s="51">
        <f>E97</f>
        <v>0</v>
      </c>
      <c r="F96" s="51">
        <f t="shared" si="19"/>
        <v>0</v>
      </c>
      <c r="G96" s="51">
        <f>G97</f>
        <v>0</v>
      </c>
      <c r="H96" s="51">
        <f>H97</f>
        <v>0</v>
      </c>
      <c r="J96" s="41" t="e">
        <f t="shared" si="15"/>
        <v>#DIV/0!</v>
      </c>
    </row>
    <row r="97" spans="1:10" s="1" customFormat="1" ht="45.75" hidden="1" thickBot="1">
      <c r="A97" s="10" t="s">
        <v>215</v>
      </c>
      <c r="B97" s="11" t="s">
        <v>218</v>
      </c>
      <c r="C97" s="51">
        <f t="shared" si="18"/>
        <v>0</v>
      </c>
      <c r="D97" s="51">
        <f>D98+D99+D100+D101</f>
        <v>0</v>
      </c>
      <c r="E97" s="51">
        <f>E98+E99+E100+E101</f>
        <v>0</v>
      </c>
      <c r="F97" s="51">
        <f t="shared" si="19"/>
        <v>0</v>
      </c>
      <c r="G97" s="51">
        <f>G98+G99+G100+G101</f>
        <v>0</v>
      </c>
      <c r="H97" s="51">
        <f>H98+H99+H100+H101</f>
        <v>0</v>
      </c>
      <c r="J97" s="41" t="e">
        <f t="shared" si="15"/>
        <v>#DIV/0!</v>
      </c>
    </row>
    <row r="98" spans="1:10" s="1" customFormat="1" ht="34.5" hidden="1" thickBot="1">
      <c r="A98" s="10" t="s">
        <v>132</v>
      </c>
      <c r="B98" s="11" t="s">
        <v>133</v>
      </c>
      <c r="C98" s="51">
        <f t="shared" si="18"/>
        <v>0</v>
      </c>
      <c r="D98" s="52"/>
      <c r="E98" s="52"/>
      <c r="F98" s="51">
        <f t="shared" si="19"/>
        <v>0</v>
      </c>
      <c r="G98" s="52"/>
      <c r="H98" s="52"/>
      <c r="J98" s="41" t="e">
        <f t="shared" si="15"/>
        <v>#DIV/0!</v>
      </c>
    </row>
    <row r="99" spans="1:10" s="1" customFormat="1" ht="34.5" hidden="1" thickBot="1">
      <c r="A99" s="10" t="s">
        <v>134</v>
      </c>
      <c r="B99" s="11" t="s">
        <v>135</v>
      </c>
      <c r="C99" s="51">
        <f t="shared" si="18"/>
        <v>0</v>
      </c>
      <c r="D99" s="52"/>
      <c r="E99" s="52"/>
      <c r="F99" s="51">
        <f t="shared" si="19"/>
        <v>0</v>
      </c>
      <c r="G99" s="52"/>
      <c r="H99" s="52"/>
      <c r="J99" s="41" t="e">
        <f t="shared" si="15"/>
        <v>#DIV/0!</v>
      </c>
    </row>
    <row r="100" spans="1:10" s="1" customFormat="1" ht="45.75" hidden="1" thickBot="1">
      <c r="A100" s="10" t="s">
        <v>136</v>
      </c>
      <c r="B100" s="11" t="s">
        <v>137</v>
      </c>
      <c r="C100" s="51">
        <f t="shared" si="18"/>
        <v>0</v>
      </c>
      <c r="D100" s="52"/>
      <c r="E100" s="52"/>
      <c r="F100" s="51">
        <f t="shared" si="19"/>
        <v>0</v>
      </c>
      <c r="G100" s="52"/>
      <c r="H100" s="52"/>
      <c r="J100" s="41" t="e">
        <f t="shared" si="15"/>
        <v>#DIV/0!</v>
      </c>
    </row>
    <row r="101" spans="1:10" s="1" customFormat="1" ht="45.75" hidden="1" thickBot="1">
      <c r="A101" s="10" t="s">
        <v>215</v>
      </c>
      <c r="B101" s="11" t="s">
        <v>216</v>
      </c>
      <c r="C101" s="51">
        <f t="shared" si="18"/>
        <v>0</v>
      </c>
      <c r="D101" s="52"/>
      <c r="E101" s="52"/>
      <c r="F101" s="51">
        <f t="shared" si="19"/>
        <v>0</v>
      </c>
      <c r="G101" s="52">
        <v>0</v>
      </c>
      <c r="H101" s="52">
        <v>0</v>
      </c>
      <c r="J101" s="41" t="e">
        <f t="shared" si="15"/>
        <v>#DIV/0!</v>
      </c>
    </row>
    <row r="102" spans="1:10" s="1" customFormat="1" ht="57" hidden="1" thickBot="1">
      <c r="A102" s="10" t="s">
        <v>138</v>
      </c>
      <c r="B102" s="11" t="s">
        <v>234</v>
      </c>
      <c r="C102" s="51">
        <f aca="true" t="shared" si="20" ref="C102:C109">E102-D102</f>
        <v>0</v>
      </c>
      <c r="D102" s="51">
        <f>D103</f>
        <v>0</v>
      </c>
      <c r="E102" s="51">
        <f>E103</f>
        <v>0</v>
      </c>
      <c r="F102" s="51">
        <f aca="true" t="shared" si="21" ref="F102:F108">H102-G102</f>
        <v>0</v>
      </c>
      <c r="G102" s="51">
        <f>G103</f>
        <v>0</v>
      </c>
      <c r="H102" s="51">
        <f>H103</f>
        <v>0</v>
      </c>
      <c r="J102" s="41" t="e">
        <f t="shared" si="15"/>
        <v>#DIV/0!</v>
      </c>
    </row>
    <row r="103" spans="1:10" s="1" customFormat="1" ht="57" hidden="1" thickBot="1">
      <c r="A103" s="10" t="s">
        <v>139</v>
      </c>
      <c r="B103" s="11" t="s">
        <v>233</v>
      </c>
      <c r="C103" s="51">
        <f t="shared" si="20"/>
        <v>0</v>
      </c>
      <c r="D103" s="52">
        <v>0</v>
      </c>
      <c r="E103" s="52">
        <v>0</v>
      </c>
      <c r="F103" s="51">
        <f t="shared" si="21"/>
        <v>0</v>
      </c>
      <c r="G103" s="52">
        <v>0</v>
      </c>
      <c r="H103" s="52">
        <v>0</v>
      </c>
      <c r="J103" s="41" t="e">
        <f t="shared" si="15"/>
        <v>#DIV/0!</v>
      </c>
    </row>
    <row r="104" spans="1:10" s="1" customFormat="1" ht="12.75" hidden="1" thickBot="1">
      <c r="A104" s="10" t="s">
        <v>140</v>
      </c>
      <c r="B104" s="11" t="s">
        <v>213</v>
      </c>
      <c r="C104" s="51">
        <f t="shared" si="20"/>
        <v>0</v>
      </c>
      <c r="D104" s="51">
        <f>D105</f>
        <v>0</v>
      </c>
      <c r="E104" s="51">
        <f>E105</f>
        <v>0</v>
      </c>
      <c r="F104" s="51">
        <f t="shared" si="21"/>
        <v>0</v>
      </c>
      <c r="G104" s="51">
        <f>G105</f>
        <v>0</v>
      </c>
      <c r="H104" s="51">
        <f>H105</f>
        <v>0</v>
      </c>
      <c r="J104" s="41" t="e">
        <f t="shared" si="15"/>
        <v>#DIV/0!</v>
      </c>
    </row>
    <row r="105" spans="1:10" s="1" customFormat="1" ht="12.75" hidden="1" thickBot="1">
      <c r="A105" s="37" t="s">
        <v>209</v>
      </c>
      <c r="B105" s="38" t="s">
        <v>212</v>
      </c>
      <c r="C105" s="53"/>
      <c r="D105" s="54"/>
      <c r="E105" s="54"/>
      <c r="F105" s="53">
        <f t="shared" si="21"/>
        <v>0</v>
      </c>
      <c r="G105" s="54"/>
      <c r="H105" s="54"/>
      <c r="I105" s="60">
        <f>E105-H105</f>
        <v>0</v>
      </c>
      <c r="J105" s="41" t="e">
        <f t="shared" si="15"/>
        <v>#DIV/0!</v>
      </c>
    </row>
    <row r="106" spans="1:10" s="1" customFormat="1" ht="12.75" thickBot="1">
      <c r="A106" s="35" t="s">
        <v>208</v>
      </c>
      <c r="B106" s="36" t="s">
        <v>232</v>
      </c>
      <c r="C106" s="48">
        <f t="shared" si="20"/>
        <v>136000</v>
      </c>
      <c r="D106" s="48">
        <f>D107+D110</f>
        <v>0</v>
      </c>
      <c r="E106" s="48">
        <f>E107+E110</f>
        <v>136000</v>
      </c>
      <c r="F106" s="48">
        <f t="shared" si="21"/>
        <v>34000</v>
      </c>
      <c r="G106" s="48">
        <f>G107+G110</f>
        <v>0</v>
      </c>
      <c r="H106" s="48">
        <f>H107+H110</f>
        <v>34000</v>
      </c>
      <c r="J106" s="41">
        <f t="shared" si="15"/>
        <v>25</v>
      </c>
    </row>
    <row r="107" spans="1:10" s="1" customFormat="1" ht="22.5">
      <c r="A107" s="33" t="s">
        <v>141</v>
      </c>
      <c r="B107" s="34" t="s">
        <v>231</v>
      </c>
      <c r="C107" s="50">
        <f t="shared" si="20"/>
        <v>136000</v>
      </c>
      <c r="D107" s="50">
        <f>D109+D108</f>
        <v>0</v>
      </c>
      <c r="E107" s="50">
        <f>E109+E108</f>
        <v>136000</v>
      </c>
      <c r="F107" s="50">
        <f t="shared" si="21"/>
        <v>34000</v>
      </c>
      <c r="G107" s="50">
        <f>G109+G108</f>
        <v>0</v>
      </c>
      <c r="H107" s="50">
        <f>H109+H108</f>
        <v>34000</v>
      </c>
      <c r="J107" s="41">
        <f t="shared" si="15"/>
        <v>25</v>
      </c>
    </row>
    <row r="108" spans="1:10" s="1" customFormat="1" ht="34.5" thickBot="1">
      <c r="A108" s="33" t="s">
        <v>142</v>
      </c>
      <c r="B108" s="11" t="s">
        <v>230</v>
      </c>
      <c r="C108" s="50">
        <f t="shared" si="20"/>
        <v>136000</v>
      </c>
      <c r="D108" s="50"/>
      <c r="E108" s="56">
        <v>136000</v>
      </c>
      <c r="F108" s="50">
        <f t="shared" si="21"/>
        <v>34000</v>
      </c>
      <c r="G108" s="50"/>
      <c r="H108" s="56">
        <v>34000</v>
      </c>
      <c r="J108" s="41">
        <f t="shared" si="15"/>
        <v>25</v>
      </c>
    </row>
    <row r="109" spans="1:10" s="1" customFormat="1" ht="34.5" hidden="1" thickBot="1">
      <c r="A109" s="10" t="s">
        <v>196</v>
      </c>
      <c r="B109" s="11" t="s">
        <v>195</v>
      </c>
      <c r="C109" s="51">
        <f t="shared" si="20"/>
        <v>0</v>
      </c>
      <c r="D109" s="57"/>
      <c r="E109" s="57"/>
      <c r="F109" s="51"/>
      <c r="G109" s="57"/>
      <c r="H109" s="57"/>
      <c r="J109" s="41" t="e">
        <f t="shared" si="15"/>
        <v>#DIV/0!</v>
      </c>
    </row>
    <row r="110" spans="1:10" s="1" customFormat="1" ht="12.75" hidden="1" thickBot="1">
      <c r="A110" s="10" t="s">
        <v>143</v>
      </c>
      <c r="B110" s="11" t="s">
        <v>144</v>
      </c>
      <c r="C110" s="51"/>
      <c r="D110" s="51">
        <f>D111</f>
        <v>0</v>
      </c>
      <c r="E110" s="51"/>
      <c r="F110" s="51"/>
      <c r="G110" s="51">
        <f>G111</f>
        <v>0</v>
      </c>
      <c r="H110" s="51"/>
      <c r="J110" s="41" t="e">
        <f t="shared" si="15"/>
        <v>#DIV/0!</v>
      </c>
    </row>
    <row r="111" spans="1:10" s="1" customFormat="1" ht="12.75" hidden="1" thickBot="1">
      <c r="A111" s="37" t="s">
        <v>145</v>
      </c>
      <c r="B111" s="38" t="s">
        <v>146</v>
      </c>
      <c r="C111" s="53">
        <f aca="true" t="shared" si="22" ref="C111:C118">E111-D111</f>
        <v>0</v>
      </c>
      <c r="D111" s="54"/>
      <c r="E111" s="54"/>
      <c r="F111" s="53">
        <f aca="true" t="shared" si="23" ref="F111:F119">H111-G111</f>
        <v>0</v>
      </c>
      <c r="G111" s="54"/>
      <c r="H111" s="54"/>
      <c r="J111" s="41" t="e">
        <f t="shared" si="15"/>
        <v>#DIV/0!</v>
      </c>
    </row>
    <row r="112" spans="1:10" s="1" customFormat="1" ht="12.75" thickBot="1">
      <c r="A112" s="35" t="s">
        <v>147</v>
      </c>
      <c r="B112" s="36" t="s">
        <v>229</v>
      </c>
      <c r="C112" s="48">
        <f>+C123</f>
        <v>0</v>
      </c>
      <c r="D112" s="48">
        <f>D115+D123+D125</f>
        <v>9862281.96</v>
      </c>
      <c r="E112" s="48">
        <f>E116+E124+E126</f>
        <v>9862281.96</v>
      </c>
      <c r="F112" s="48">
        <f>+F123</f>
        <v>0</v>
      </c>
      <c r="G112" s="48">
        <f>G115+G123+G125</f>
        <v>2170859.96</v>
      </c>
      <c r="H112" s="48">
        <f>H115+H123+H125+H130</f>
        <v>2170859.96</v>
      </c>
      <c r="J112" s="41">
        <f t="shared" si="15"/>
        <v>22.01174098250989</v>
      </c>
    </row>
    <row r="113" spans="1:10" s="1" customFormat="1" ht="33.75" hidden="1">
      <c r="A113" s="33" t="s">
        <v>148</v>
      </c>
      <c r="B113" s="34" t="s">
        <v>149</v>
      </c>
      <c r="C113" s="50">
        <f t="shared" si="22"/>
        <v>0</v>
      </c>
      <c r="D113" s="50">
        <f>D114</f>
        <v>0</v>
      </c>
      <c r="E113" s="50">
        <f>E114</f>
        <v>0</v>
      </c>
      <c r="F113" s="50">
        <f t="shared" si="23"/>
        <v>0</v>
      </c>
      <c r="G113" s="50">
        <f>G114</f>
        <v>0</v>
      </c>
      <c r="H113" s="50">
        <f>H114</f>
        <v>0</v>
      </c>
      <c r="J113" s="41" t="e">
        <f t="shared" si="15"/>
        <v>#DIV/0!</v>
      </c>
    </row>
    <row r="114" spans="1:10" s="1" customFormat="1" ht="47.25" customHeight="1" hidden="1">
      <c r="A114" s="10" t="s">
        <v>150</v>
      </c>
      <c r="B114" s="11" t="s">
        <v>151</v>
      </c>
      <c r="C114" s="51">
        <f t="shared" si="22"/>
        <v>0</v>
      </c>
      <c r="D114" s="52"/>
      <c r="E114" s="52"/>
      <c r="F114" s="51">
        <f t="shared" si="23"/>
        <v>0</v>
      </c>
      <c r="G114" s="52"/>
      <c r="H114" s="52"/>
      <c r="J114" s="41" t="e">
        <f t="shared" si="15"/>
        <v>#DIV/0!</v>
      </c>
    </row>
    <row r="115" spans="1:10" s="1" customFormat="1" ht="45">
      <c r="A115" s="10" t="s">
        <v>152</v>
      </c>
      <c r="B115" s="11" t="s">
        <v>228</v>
      </c>
      <c r="C115" s="51">
        <f t="shared" si="22"/>
        <v>0</v>
      </c>
      <c r="D115" s="51">
        <f>D116</f>
        <v>1398800</v>
      </c>
      <c r="E115" s="51">
        <f>E116</f>
        <v>1398800</v>
      </c>
      <c r="F115" s="51"/>
      <c r="G115" s="51">
        <f>G116</f>
        <v>349700</v>
      </c>
      <c r="H115" s="51">
        <f>H116</f>
        <v>349700</v>
      </c>
      <c r="J115" s="41">
        <f t="shared" si="15"/>
        <v>25</v>
      </c>
    </row>
    <row r="116" spans="1:10" s="1" customFormat="1" ht="45">
      <c r="A116" s="10" t="s">
        <v>207</v>
      </c>
      <c r="B116" s="11" t="s">
        <v>227</v>
      </c>
      <c r="C116" s="51">
        <f t="shared" si="22"/>
        <v>0</v>
      </c>
      <c r="D116" s="52">
        <f>E116</f>
        <v>1398800</v>
      </c>
      <c r="E116" s="52">
        <v>1398800</v>
      </c>
      <c r="F116" s="51"/>
      <c r="G116" s="52">
        <f>H116</f>
        <v>349700</v>
      </c>
      <c r="H116" s="52">
        <v>349700</v>
      </c>
      <c r="J116" s="41">
        <f t="shared" si="15"/>
        <v>25</v>
      </c>
    </row>
    <row r="117" spans="1:10" s="1" customFormat="1" ht="33.75" hidden="1">
      <c r="A117" s="8" t="s">
        <v>178</v>
      </c>
      <c r="B117" s="9" t="s">
        <v>177</v>
      </c>
      <c r="C117" s="51">
        <f t="shared" si="22"/>
        <v>0</v>
      </c>
      <c r="D117" s="51">
        <f>D118</f>
        <v>0</v>
      </c>
      <c r="E117" s="51">
        <f>E118</f>
        <v>0</v>
      </c>
      <c r="F117" s="51">
        <f t="shared" si="23"/>
        <v>0</v>
      </c>
      <c r="G117" s="51">
        <f>G118</f>
        <v>0</v>
      </c>
      <c r="H117" s="51">
        <f>H118</f>
        <v>0</v>
      </c>
      <c r="J117" s="41" t="e">
        <f t="shared" si="15"/>
        <v>#DIV/0!</v>
      </c>
    </row>
    <row r="118" spans="1:10" s="1" customFormat="1" ht="33.75" hidden="1">
      <c r="A118" s="8" t="s">
        <v>179</v>
      </c>
      <c r="B118" s="9" t="s">
        <v>194</v>
      </c>
      <c r="C118" s="51">
        <f t="shared" si="22"/>
        <v>0</v>
      </c>
      <c r="D118" s="52"/>
      <c r="E118" s="52"/>
      <c r="F118" s="51">
        <f t="shared" si="23"/>
        <v>0</v>
      </c>
      <c r="G118" s="52"/>
      <c r="H118" s="52"/>
      <c r="J118" s="41" t="e">
        <f t="shared" si="15"/>
        <v>#DIV/0!</v>
      </c>
    </row>
    <row r="119" spans="1:10" s="1" customFormat="1" ht="45" hidden="1">
      <c r="A119" s="10" t="s">
        <v>153</v>
      </c>
      <c r="B119" s="11" t="s">
        <v>154</v>
      </c>
      <c r="C119" s="51">
        <f aca="true" t="shared" si="24" ref="C119:C131">E119-D119</f>
        <v>0</v>
      </c>
      <c r="D119" s="51">
        <f>D120</f>
        <v>0</v>
      </c>
      <c r="E119" s="51">
        <f>E120</f>
        <v>0</v>
      </c>
      <c r="F119" s="51">
        <f t="shared" si="23"/>
        <v>0</v>
      </c>
      <c r="G119" s="51">
        <f>G120</f>
        <v>0</v>
      </c>
      <c r="H119" s="51">
        <f>H120</f>
        <v>0</v>
      </c>
      <c r="J119" s="41" t="e">
        <f t="shared" si="15"/>
        <v>#DIV/0!</v>
      </c>
    </row>
    <row r="120" spans="1:10" s="1" customFormat="1" ht="45" hidden="1">
      <c r="A120" s="10" t="s">
        <v>155</v>
      </c>
      <c r="B120" s="11" t="s">
        <v>156</v>
      </c>
      <c r="C120" s="51">
        <f t="shared" si="24"/>
        <v>0</v>
      </c>
      <c r="D120" s="52"/>
      <c r="E120" s="52"/>
      <c r="F120" s="51">
        <f aca="true" t="shared" si="25" ref="F120:F131">H120-G120</f>
        <v>0</v>
      </c>
      <c r="G120" s="52"/>
      <c r="H120" s="52"/>
      <c r="J120" s="41"/>
    </row>
    <row r="121" spans="1:10" s="1" customFormat="1" ht="33.75" hidden="1">
      <c r="A121" s="10" t="s">
        <v>204</v>
      </c>
      <c r="B121" s="11" t="s">
        <v>205</v>
      </c>
      <c r="C121" s="51"/>
      <c r="D121" s="52"/>
      <c r="E121" s="52"/>
      <c r="F121" s="51"/>
      <c r="G121" s="52"/>
      <c r="H121" s="52"/>
      <c r="J121" s="41"/>
    </row>
    <row r="122" spans="1:10" s="1" customFormat="1" ht="45" hidden="1">
      <c r="A122" s="10" t="s">
        <v>202</v>
      </c>
      <c r="B122" s="11" t="s">
        <v>203</v>
      </c>
      <c r="C122" s="51"/>
      <c r="D122" s="52"/>
      <c r="E122" s="52"/>
      <c r="F122" s="51"/>
      <c r="G122" s="52"/>
      <c r="H122" s="52"/>
      <c r="J122" s="41" t="e">
        <f>H120/E120*100</f>
        <v>#DIV/0!</v>
      </c>
    </row>
    <row r="123" spans="1:10" s="1" customFormat="1" ht="33.75">
      <c r="A123" s="10" t="s">
        <v>214</v>
      </c>
      <c r="B123" s="11" t="s">
        <v>226</v>
      </c>
      <c r="C123" s="51">
        <f t="shared" si="24"/>
        <v>0</v>
      </c>
      <c r="D123" s="51">
        <f>D124</f>
        <v>0</v>
      </c>
      <c r="E123" s="51">
        <f>E124</f>
        <v>0</v>
      </c>
      <c r="F123" s="51">
        <f t="shared" si="25"/>
        <v>0</v>
      </c>
      <c r="G123" s="51">
        <f>G124</f>
        <v>0</v>
      </c>
      <c r="H123" s="51">
        <f>H124</f>
        <v>0</v>
      </c>
      <c r="J123" s="41"/>
    </row>
    <row r="124" spans="1:10" s="1" customFormat="1" ht="33.75">
      <c r="A124" s="10" t="s">
        <v>214</v>
      </c>
      <c r="B124" s="11" t="s">
        <v>225</v>
      </c>
      <c r="C124" s="51">
        <f t="shared" si="24"/>
        <v>0</v>
      </c>
      <c r="D124" s="52"/>
      <c r="E124" s="52"/>
      <c r="F124" s="51">
        <f t="shared" si="25"/>
        <v>0</v>
      </c>
      <c r="G124" s="52"/>
      <c r="H124" s="52">
        <v>0</v>
      </c>
      <c r="J124" s="41" t="e">
        <f aca="true" t="shared" si="26" ref="J124:J131">H123/E123*100</f>
        <v>#DIV/0!</v>
      </c>
    </row>
    <row r="125" spans="1:10" s="1" customFormat="1" ht="12">
      <c r="A125" s="10" t="s">
        <v>157</v>
      </c>
      <c r="B125" s="11" t="s">
        <v>224</v>
      </c>
      <c r="C125" s="51">
        <f t="shared" si="24"/>
        <v>0</v>
      </c>
      <c r="D125" s="51">
        <f>D126</f>
        <v>8463481.96</v>
      </c>
      <c r="E125" s="51">
        <f>E126</f>
        <v>8463481.96</v>
      </c>
      <c r="F125" s="51">
        <f t="shared" si="25"/>
        <v>0</v>
      </c>
      <c r="G125" s="51">
        <f>G126</f>
        <v>1821159.96</v>
      </c>
      <c r="H125" s="51">
        <f>H126</f>
        <v>1821159.96</v>
      </c>
      <c r="J125" s="41" t="e">
        <f t="shared" si="26"/>
        <v>#DIV/0!</v>
      </c>
    </row>
    <row r="126" spans="1:10" s="1" customFormat="1" ht="22.5">
      <c r="A126" s="65" t="s">
        <v>158</v>
      </c>
      <c r="B126" s="66" t="s">
        <v>223</v>
      </c>
      <c r="C126" s="67">
        <f t="shared" si="24"/>
        <v>0</v>
      </c>
      <c r="D126" s="68">
        <v>8463481.96</v>
      </c>
      <c r="E126" s="68">
        <v>8463481.96</v>
      </c>
      <c r="F126" s="67">
        <f t="shared" si="25"/>
        <v>0</v>
      </c>
      <c r="G126" s="68">
        <f>H126</f>
        <v>1821159.96</v>
      </c>
      <c r="H126" s="68">
        <v>1821159.96</v>
      </c>
      <c r="J126" s="41">
        <f t="shared" si="26"/>
        <v>21.51785717281779</v>
      </c>
    </row>
    <row r="127" spans="1:10" s="1" customFormat="1" ht="12.75" thickBot="1">
      <c r="A127" s="61" t="s">
        <v>159</v>
      </c>
      <c r="B127" s="62" t="s">
        <v>160</v>
      </c>
      <c r="C127" s="63">
        <f t="shared" si="24"/>
        <v>0</v>
      </c>
      <c r="D127" s="63">
        <f>D128</f>
        <v>0</v>
      </c>
      <c r="E127" s="63">
        <f>E128</f>
        <v>0</v>
      </c>
      <c r="F127" s="63">
        <f t="shared" si="25"/>
        <v>0</v>
      </c>
      <c r="G127" s="63">
        <f>G128</f>
        <v>0</v>
      </c>
      <c r="H127" s="64">
        <f>H128</f>
        <v>0</v>
      </c>
      <c r="J127" s="41">
        <f t="shared" si="26"/>
        <v>21.51785717281779</v>
      </c>
    </row>
    <row r="128" spans="1:10" s="1" customFormat="1" ht="13.5" customHeight="1">
      <c r="A128" s="70" t="s">
        <v>161</v>
      </c>
      <c r="B128" s="71" t="s">
        <v>241</v>
      </c>
      <c r="C128" s="72">
        <f t="shared" si="24"/>
        <v>0</v>
      </c>
      <c r="D128" s="72">
        <f>D129</f>
        <v>0</v>
      </c>
      <c r="E128" s="72">
        <f>E129</f>
        <v>0</v>
      </c>
      <c r="F128" s="72">
        <f t="shared" si="25"/>
        <v>0</v>
      </c>
      <c r="G128" s="72">
        <f>G129</f>
        <v>0</v>
      </c>
      <c r="H128" s="72">
        <f>H129</f>
        <v>0</v>
      </c>
      <c r="J128" s="41" t="e">
        <f t="shared" si="26"/>
        <v>#DIV/0!</v>
      </c>
    </row>
    <row r="129" spans="1:10" s="1" customFormat="1" ht="12">
      <c r="A129" s="10" t="s">
        <v>161</v>
      </c>
      <c r="B129" s="73" t="s">
        <v>253</v>
      </c>
      <c r="C129" s="51">
        <f t="shared" si="24"/>
        <v>0</v>
      </c>
      <c r="D129" s="52"/>
      <c r="E129" s="52"/>
      <c r="F129" s="51">
        <f t="shared" si="25"/>
        <v>0</v>
      </c>
      <c r="G129" s="52">
        <v>0</v>
      </c>
      <c r="H129" s="52">
        <v>0</v>
      </c>
      <c r="J129" s="41" t="e">
        <f t="shared" si="26"/>
        <v>#DIV/0!</v>
      </c>
    </row>
    <row r="130" spans="1:10" s="1" customFormat="1" ht="65.25" customHeight="1" hidden="1" thickBot="1">
      <c r="A130" s="10" t="s">
        <v>242</v>
      </c>
      <c r="B130" s="73" t="s">
        <v>243</v>
      </c>
      <c r="C130" s="51">
        <f t="shared" si="24"/>
        <v>0</v>
      </c>
      <c r="D130" s="51">
        <f>D131</f>
        <v>0</v>
      </c>
      <c r="E130" s="51">
        <f>E131</f>
        <v>0</v>
      </c>
      <c r="F130" s="51">
        <f t="shared" si="25"/>
        <v>0</v>
      </c>
      <c r="G130" s="51">
        <f>G131</f>
        <v>0</v>
      </c>
      <c r="H130" s="51">
        <f>H131</f>
        <v>0</v>
      </c>
      <c r="J130" s="41" t="e">
        <f t="shared" si="26"/>
        <v>#DIV/0!</v>
      </c>
    </row>
    <row r="131" spans="1:10" s="1" customFormat="1" ht="36.75" customHeight="1" hidden="1">
      <c r="A131" s="10" t="s">
        <v>242</v>
      </c>
      <c r="B131" s="73" t="s">
        <v>243</v>
      </c>
      <c r="C131" s="51">
        <f t="shared" si="24"/>
        <v>0</v>
      </c>
      <c r="D131" s="52">
        <v>0</v>
      </c>
      <c r="E131" s="52">
        <v>0</v>
      </c>
      <c r="F131" s="51">
        <f t="shared" si="25"/>
        <v>0</v>
      </c>
      <c r="G131" s="52">
        <f>H131</f>
        <v>0</v>
      </c>
      <c r="H131" s="52">
        <v>0</v>
      </c>
      <c r="J131" s="41" t="e">
        <f t="shared" si="26"/>
        <v>#DIV/0!</v>
      </c>
    </row>
    <row r="132" spans="3:10" ht="12">
      <c r="C132" s="55"/>
      <c r="D132" s="55"/>
      <c r="E132" s="55"/>
      <c r="F132" s="55"/>
      <c r="G132" s="55"/>
      <c r="H132" s="55"/>
      <c r="J132" s="41" t="e">
        <f>H131/E131*100</f>
        <v>#DIV/0!</v>
      </c>
    </row>
    <row r="133" spans="3:8" ht="12">
      <c r="C133" s="55"/>
      <c r="D133" s="55"/>
      <c r="E133" s="55"/>
      <c r="F133" s="55"/>
      <c r="G133" s="55"/>
      <c r="H133" s="55"/>
    </row>
    <row r="134" spans="3:8" ht="12">
      <c r="C134" s="55"/>
      <c r="D134" s="55"/>
      <c r="E134" s="55"/>
      <c r="F134" s="55"/>
      <c r="G134" s="55"/>
      <c r="H134" s="55"/>
    </row>
    <row r="135" spans="3:8" ht="12">
      <c r="C135" s="55"/>
      <c r="D135" s="55"/>
      <c r="E135" s="55"/>
      <c r="F135" s="55"/>
      <c r="G135" s="55"/>
      <c r="H135" s="55"/>
    </row>
    <row r="136" spans="3:8" ht="12">
      <c r="C136" s="55"/>
      <c r="D136" s="55"/>
      <c r="E136" s="55"/>
      <c r="F136" s="55"/>
      <c r="G136" s="55"/>
      <c r="H136" s="55"/>
    </row>
    <row r="137" spans="1:8" ht="12">
      <c r="A137" s="12" t="s">
        <v>220</v>
      </c>
      <c r="B137" s="3" t="s">
        <v>261</v>
      </c>
      <c r="C137" s="55"/>
      <c r="D137" s="55"/>
      <c r="E137" s="55"/>
      <c r="F137" s="55"/>
      <c r="G137" s="55"/>
      <c r="H137" s="55"/>
    </row>
    <row r="138" spans="3:8" ht="12">
      <c r="C138" s="55"/>
      <c r="D138" s="55"/>
      <c r="E138" s="55"/>
      <c r="F138" s="55"/>
      <c r="G138" s="55"/>
      <c r="H138" s="55"/>
    </row>
    <row r="139" spans="1:8" ht="12">
      <c r="A139" s="12" t="s">
        <v>221</v>
      </c>
      <c r="B139" s="3" t="s">
        <v>262</v>
      </c>
      <c r="C139" s="55"/>
      <c r="D139" s="55"/>
      <c r="E139" s="55"/>
      <c r="F139" s="55"/>
      <c r="G139" s="55"/>
      <c r="H139" s="55"/>
    </row>
    <row r="140" spans="3:8" ht="12">
      <c r="C140" s="55"/>
      <c r="D140" s="55"/>
      <c r="E140" s="55"/>
      <c r="F140" s="55"/>
      <c r="G140" s="55"/>
      <c r="H140" s="55"/>
    </row>
    <row r="141" spans="3:8" ht="12">
      <c r="C141" s="55"/>
      <c r="D141" s="55"/>
      <c r="E141" s="55"/>
      <c r="F141" s="55"/>
      <c r="G141" s="55"/>
      <c r="H141" s="55"/>
    </row>
    <row r="142" spans="3:8" ht="12">
      <c r="C142" s="55"/>
      <c r="D142" s="55"/>
      <c r="E142" s="55"/>
      <c r="F142" s="55"/>
      <c r="G142" s="55"/>
      <c r="H142" s="55"/>
    </row>
    <row r="143" spans="3:8" ht="12">
      <c r="C143" s="55"/>
      <c r="D143" s="55"/>
      <c r="E143" s="55"/>
      <c r="F143" s="55"/>
      <c r="G143" s="55"/>
      <c r="H143" s="55"/>
    </row>
    <row r="144" spans="3:8" ht="12">
      <c r="C144" s="55"/>
      <c r="D144" s="55"/>
      <c r="E144" s="55"/>
      <c r="F144" s="55"/>
      <c r="G144" s="55"/>
      <c r="H144" s="55"/>
    </row>
    <row r="145" spans="3:8" ht="12">
      <c r="C145" s="55"/>
      <c r="D145" s="55"/>
      <c r="E145" s="55"/>
      <c r="F145" s="55"/>
      <c r="G145" s="55"/>
      <c r="H145" s="55"/>
    </row>
    <row r="146" spans="3:8" ht="12">
      <c r="C146" s="55"/>
      <c r="D146" s="55"/>
      <c r="E146" s="55"/>
      <c r="F146" s="55"/>
      <c r="G146" s="55"/>
      <c r="H146" s="55"/>
    </row>
    <row r="147" spans="3:8" ht="12">
      <c r="C147" s="55"/>
      <c r="D147" s="55"/>
      <c r="E147" s="55"/>
      <c r="F147" s="55"/>
      <c r="G147" s="55"/>
      <c r="H147" s="55"/>
    </row>
    <row r="148" spans="3:8" ht="12">
      <c r="C148" s="55"/>
      <c r="D148" s="55"/>
      <c r="E148" s="55"/>
      <c r="F148" s="55"/>
      <c r="G148" s="55"/>
      <c r="H148" s="55"/>
    </row>
    <row r="149" spans="3:8" ht="12">
      <c r="C149" s="55"/>
      <c r="D149" s="55"/>
      <c r="E149" s="55"/>
      <c r="F149" s="55"/>
      <c r="G149" s="55"/>
      <c r="H149" s="55"/>
    </row>
    <row r="150" spans="3:8" ht="12">
      <c r="C150" s="55"/>
      <c r="D150" s="55"/>
      <c r="E150" s="55"/>
      <c r="F150" s="55"/>
      <c r="G150" s="55"/>
      <c r="H150" s="55"/>
    </row>
    <row r="151" spans="3:8" ht="12">
      <c r="C151" s="55"/>
      <c r="D151" s="55"/>
      <c r="E151" s="55"/>
      <c r="F151" s="55"/>
      <c r="G151" s="55"/>
      <c r="H151" s="55"/>
    </row>
    <row r="152" spans="3:8" ht="12">
      <c r="C152" s="55"/>
      <c r="D152" s="55"/>
      <c r="E152" s="55"/>
      <c r="F152" s="55"/>
      <c r="G152" s="55"/>
      <c r="H152" s="55"/>
    </row>
    <row r="153" spans="3:8" ht="12">
      <c r="C153" s="55"/>
      <c r="D153" s="55"/>
      <c r="E153" s="55"/>
      <c r="F153" s="55"/>
      <c r="G153" s="55"/>
      <c r="H153" s="55"/>
    </row>
    <row r="154" spans="3:8" ht="12">
      <c r="C154" s="55"/>
      <c r="D154" s="55"/>
      <c r="E154" s="55"/>
      <c r="F154" s="55"/>
      <c r="G154" s="55"/>
      <c r="H154" s="55"/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5905511811023623" right="0.35433070866141736" top="0.35433070866141736" bottom="0.35433070866141736" header="0" footer="0"/>
  <pageSetup blackAndWhite="1" fitToHeight="10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V</cp:lastModifiedBy>
  <cp:lastPrinted>2024-04-01T17:12:01Z</cp:lastPrinted>
  <dcterms:created xsi:type="dcterms:W3CDTF">2014-02-01T07:57:51Z</dcterms:created>
  <dcterms:modified xsi:type="dcterms:W3CDTF">2024-04-02T11:28:31Z</dcterms:modified>
  <cp:category/>
  <cp:version/>
  <cp:contentType/>
  <cp:contentStatus/>
</cp:coreProperties>
</file>